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2375" activeTab="1"/>
  </bookViews>
  <sheets>
    <sheet name="汇总" sheetId="6" r:id="rId1"/>
    <sheet name="氛围布置" sheetId="3" r:id="rId2"/>
    <sheet name="开幕式" sheetId="5" r:id="rId3"/>
    <sheet name="闭幕式 " sheetId="13" r:id="rId4"/>
    <sheet name="赛场布置" sheetId="4" r:id="rId5"/>
    <sheet name="展览展示" sheetId="9" r:id="rId6"/>
    <sheet name="竞赛用品" sheetId="12" r:id="rId7"/>
    <sheet name="赛务服务" sheetId="11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<sst xmlns="http://schemas.openxmlformats.org/spreadsheetml/2006/main" count="1077" uniqueCount="373">
  <si>
    <t>第七届江苏状元技能大赛预算清单</t>
  </si>
  <si>
    <t>名称</t>
  </si>
  <si>
    <t>金额</t>
  </si>
  <si>
    <t>氛围布置</t>
  </si>
  <si>
    <t>广场氛围布置、会场布置、前厅布置</t>
  </si>
  <si>
    <t>开闭幕式</t>
  </si>
  <si>
    <t>开幕式</t>
  </si>
  <si>
    <t>闭幕式</t>
  </si>
  <si>
    <t>赛场布置</t>
  </si>
  <si>
    <t>赛场围挡、桌椅、地毯、监控</t>
  </si>
  <si>
    <t>展览展示</t>
  </si>
  <si>
    <t>宿迁展厅、12家绝技绝活</t>
  </si>
  <si>
    <t>赛务服务</t>
  </si>
  <si>
    <t>拍摄、直播、视频、电子赛务系统</t>
  </si>
  <si>
    <t>竞赛用品</t>
  </si>
  <si>
    <t>证件、胸章、奖牌、证书、奖金牌、手提袋</t>
  </si>
  <si>
    <t>场馆内外氛围布置</t>
  </si>
  <si>
    <t>氛围搭建</t>
  </si>
  <si>
    <t>序号</t>
  </si>
  <si>
    <t>项目</t>
  </si>
  <si>
    <t>规格、说明</t>
  </si>
  <si>
    <t>单位</t>
  </si>
  <si>
    <t>单价</t>
  </si>
  <si>
    <t>数量</t>
  </si>
  <si>
    <t>小计</t>
  </si>
  <si>
    <t>指示牌</t>
  </si>
  <si>
    <t>1.8*0.8m，主会场钢架指示牌</t>
  </si>
  <si>
    <t>项</t>
  </si>
  <si>
    <t>旗帜</t>
  </si>
  <si>
    <t>水桶旗</t>
  </si>
  <si>
    <t>套</t>
  </si>
  <si>
    <t>路口欢迎牌</t>
  </si>
  <si>
    <t>高清喷绘+桁架，4*3米，2套</t>
  </si>
  <si>
    <t>根</t>
  </si>
  <si>
    <t>魔方</t>
  </si>
  <si>
    <t>木结构魔方</t>
  </si>
  <si>
    <t>广场欢迎展板</t>
  </si>
  <si>
    <t>高清喷绘+桁架，10*4米，双面，厚度1.5米</t>
  </si>
  <si>
    <t>平方</t>
  </si>
  <si>
    <t>1号门门头</t>
  </si>
  <si>
    <t>钢结构龙骨，木质展览造型，高精度写真，雪弗板雕刻字，14*3.7米</t>
  </si>
  <si>
    <t>1号门大赛日程大赛简介展板</t>
  </si>
  <si>
    <t>钢结构龙骨，木质展览造型，高精度写真，高清喷绘+桁架，9*3.2米</t>
  </si>
  <si>
    <t>1号门平面图赞助商logo展板</t>
  </si>
  <si>
    <t>高清喷绘+桁架，6*3米</t>
  </si>
  <si>
    <t>平米</t>
  </si>
  <si>
    <t>2号门门头</t>
  </si>
  <si>
    <t>钢结构龙骨，木质展览造型，高精度写真，雪弗板雕刻字，11*3.9米</t>
  </si>
  <si>
    <t>2号门大赛日程展板</t>
  </si>
  <si>
    <t>2号门平面图展板</t>
  </si>
  <si>
    <t>前厅通道立体字造型</t>
  </si>
  <si>
    <t>钢结构龙骨，木质展览造型，高精度写真，雪弗板雕刻字，8.5*2.2米</t>
  </si>
  <si>
    <t>前厅通道合影打卡造型</t>
  </si>
  <si>
    <t>照像框合影造像，高清喷绘+桁架3*6米，木结构造像框2.5*4米</t>
  </si>
  <si>
    <t>木结构异形卷轴造型合影框+雪弗板雕刻，3*6米</t>
  </si>
  <si>
    <t>异形木结构造型框合影框+雪弗板雕刻，2.5*5米</t>
  </si>
  <si>
    <t>铁艺+木结构造型，高清喷绘+桁架，9*3米</t>
  </si>
  <si>
    <t>前厅通道立体造型</t>
  </si>
  <si>
    <t>铁艺，木质展览造型，高精度写真，雪弗板雕刻字，6.5*3米，2套</t>
  </si>
  <si>
    <t>江苏人社+江苏省人才展板</t>
  </si>
  <si>
    <t>钢结构龙骨，木质展览造型，高精度写真，雪弗板雕刻字，8*2.5米</t>
  </si>
  <si>
    <t>1-2号馆通道赛场直播展板</t>
  </si>
  <si>
    <t>p3高清大屏，s3处理器、17*3米</t>
  </si>
  <si>
    <t>1-2号馆通道状元墙展板</t>
  </si>
  <si>
    <t>高清喷绘+桁架，雪弗板雕刻，17*3米</t>
  </si>
  <si>
    <t>人工</t>
  </si>
  <si>
    <t>搭建人工</t>
  </si>
  <si>
    <t>搭建、撤场</t>
  </si>
  <si>
    <t>位</t>
  </si>
  <si>
    <t>运输</t>
  </si>
  <si>
    <t>物料来回运输</t>
  </si>
  <si>
    <t>车</t>
  </si>
  <si>
    <t>管理费、税金部分</t>
  </si>
  <si>
    <t>管理费（策划现场执行）</t>
  </si>
  <si>
    <t>10%（策划、现场执行）</t>
  </si>
  <si>
    <t>税金（增值税专用发票抵扣6%）</t>
  </si>
  <si>
    <t>开幕式部分</t>
  </si>
  <si>
    <t>舞台区域搭建</t>
  </si>
  <si>
    <t>舞台基础结构搭建</t>
  </si>
  <si>
    <t>雷亚架结构舞台8*30米</t>
  </si>
  <si>
    <t>舞台展览台阶</t>
  </si>
  <si>
    <t>展览多层板结构、地毯包裹前侧及侧边踏步</t>
  </si>
  <si>
    <t>舞台楣板</t>
  </si>
  <si>
    <t>异形木结构+发光字</t>
  </si>
  <si>
    <t>舞台地毯</t>
  </si>
  <si>
    <t>加厚展览地毯（含损耗）</t>
  </si>
  <si>
    <t>台阶发光灯带</t>
  </si>
  <si>
    <t>led发光灯带</t>
  </si>
  <si>
    <t>定制讲台</t>
  </si>
  <si>
    <t>木结构烤漆定制讲台租赁</t>
  </si>
  <si>
    <t>讲台画面</t>
  </si>
  <si>
    <t>高精度写真画面</t>
  </si>
  <si>
    <t>控台围挡</t>
  </si>
  <si>
    <t>15*1.2米，高精度黑胶喷绘桁架搭建，包边1米</t>
  </si>
  <si>
    <t>主会场北侧展板</t>
  </si>
  <si>
    <t>桁架+高清喷绘，8*3米</t>
  </si>
  <si>
    <t>主会场南侧展板</t>
  </si>
  <si>
    <t>桁架+高清喷绘，10*3米</t>
  </si>
  <si>
    <t>观众席两侧12城市展板</t>
  </si>
  <si>
    <t>桁架+刀刮布，2*3米+1*3.2米</t>
  </si>
  <si>
    <t>主会场区域</t>
  </si>
  <si>
    <t>沙发</t>
  </si>
  <si>
    <t>大型中南海沙发</t>
  </si>
  <si>
    <t>张</t>
  </si>
  <si>
    <t>茶几</t>
  </si>
  <si>
    <t>40*60厘米，原木色茶几</t>
  </si>
  <si>
    <t>椅子</t>
  </si>
  <si>
    <t>贵宾椅，白色椅套</t>
  </si>
  <si>
    <t>地毯</t>
  </si>
  <si>
    <t>阻燃地毯（含损耗）</t>
  </si>
  <si>
    <t>纱幔</t>
  </si>
  <si>
    <t>顶装纱幔</t>
  </si>
  <si>
    <t>VIP休息区&amp;新闻发布会
（12x15x2.4米高）</t>
  </si>
  <si>
    <t>40方柱VIP休息区</t>
  </si>
  <si>
    <t>米</t>
  </si>
  <si>
    <t>五孔插座</t>
  </si>
  <si>
    <t>个</t>
  </si>
  <si>
    <t>铲灯</t>
  </si>
  <si>
    <t>盏</t>
  </si>
  <si>
    <t>1.8米蓝色围边白色桌布</t>
  </si>
  <si>
    <t>雷亚架结构舞台5*4米</t>
  </si>
  <si>
    <t>舞台灰色地毯</t>
  </si>
  <si>
    <t>vip休息区背景</t>
  </si>
  <si>
    <t>高清喷绘+桁架10*3米</t>
  </si>
  <si>
    <t>新闻发布会背景</t>
  </si>
  <si>
    <t>高清喷绘+桁架5*2.5米</t>
  </si>
  <si>
    <t>音响设备</t>
  </si>
  <si>
    <t>主音箱</t>
  </si>
  <si>
    <t>SE-MF3A PRO    线阵列全频主扩音箱（主音16只，后区补音8只）</t>
  </si>
  <si>
    <t>只</t>
  </si>
  <si>
    <t>低音音箱</t>
  </si>
  <si>
    <t>SE-MF3A S15 PRO    线阵列超低音音箱（主扩8只，后区补音4只）</t>
  </si>
  <si>
    <t>补音音箱</t>
  </si>
  <si>
    <t>TD-TM550  全频同轴箱（台口补音）</t>
  </si>
  <si>
    <t>返听音箱</t>
  </si>
  <si>
    <t>SE-U121    专业舞台返听音箱</t>
  </si>
  <si>
    <t>电容演讲麦（讲台）</t>
  </si>
  <si>
    <t>SENNHEISER-MKH416   超指向性拾音麦（4只一套）</t>
  </si>
  <si>
    <t>调音台</t>
  </si>
  <si>
    <t>MADIS-M32    32路数字调音台（双备份）</t>
  </si>
  <si>
    <t>台</t>
  </si>
  <si>
    <t>无线话筒</t>
  </si>
  <si>
    <t>AMS-TC2100    专业数字麦克风</t>
  </si>
  <si>
    <t>话筒放大器</t>
  </si>
  <si>
    <t>AMS-UC80A    话筒无线讯号放大器</t>
  </si>
  <si>
    <t>功放</t>
  </si>
  <si>
    <t>SERIES-FP1000Q   四通道数字功放</t>
  </si>
  <si>
    <t>线缆车</t>
  </si>
  <si>
    <t>SREXACT-24路100M信号缆车</t>
  </si>
  <si>
    <t>音乐播放器</t>
  </si>
  <si>
    <t>Macbook por</t>
  </si>
  <si>
    <t>视频设备</t>
  </si>
  <si>
    <t>雷亚架</t>
  </si>
  <si>
    <t>屏幕背架雷亚架，32米*8米双层</t>
  </si>
  <si>
    <t>LED主屏幕</t>
  </si>
  <si>
    <t>LIGHTLINK-P3  室内高清显示屏（5米*15米）</t>
  </si>
  <si>
    <t>两侧背景</t>
  </si>
  <si>
    <t>桁架+高清喷绘，木结构造型，6*5米，2套</t>
  </si>
  <si>
    <t>返看电视机</t>
  </si>
  <si>
    <t>60寸</t>
  </si>
  <si>
    <t>视频控台</t>
  </si>
  <si>
    <t>MAGNIMAGE-V58无缝切换系统</t>
  </si>
  <si>
    <t>视频服务器</t>
  </si>
  <si>
    <t>HIRENDER-S3  播控系统</t>
  </si>
  <si>
    <t>翻页器</t>
  </si>
  <si>
    <t>CUE   远距离单发单收</t>
  </si>
  <si>
    <t>LED屏幕处理器</t>
  </si>
  <si>
    <t>MAGNIMAGE-560 屏幕控制系统</t>
  </si>
  <si>
    <t>视频拼接发送卡</t>
  </si>
  <si>
    <t>诺瓦K16</t>
  </si>
  <si>
    <t>光纤传输器</t>
  </si>
  <si>
    <t>Beetek m1-210GDS   高清信号光纤传输器</t>
  </si>
  <si>
    <t>光纤线</t>
  </si>
  <si>
    <t>Beetek 6芯TPU 150M  高清信号光纤传输线缆</t>
  </si>
  <si>
    <t>显示器</t>
  </si>
  <si>
    <t>DELL 2410  控台预监显示器</t>
  </si>
  <si>
    <t>MAC</t>
  </si>
  <si>
    <t>Macbook por   播放电脑</t>
  </si>
  <si>
    <t>灯光设备</t>
  </si>
  <si>
    <t>切割面光灯</t>
  </si>
  <si>
    <t>XMLITE-XF680  图案切割染色，三合一多更能摇头灯</t>
  </si>
  <si>
    <t>染色灯</t>
  </si>
  <si>
    <t>LQE-PY1810   18颗LED四合一全彩染色灯</t>
  </si>
  <si>
    <t>图案灯</t>
  </si>
  <si>
    <t>SACILT-LED300 SPOT  电脑摇头图案灯</t>
  </si>
  <si>
    <t>LOGO片</t>
  </si>
  <si>
    <t>高清玻璃图案片</t>
  </si>
  <si>
    <t>片</t>
  </si>
  <si>
    <t>薄雾机</t>
  </si>
  <si>
    <t>DJPOWER-HZ600W  髙效雾机（含风扇）</t>
  </si>
  <si>
    <t>TRUSS架</t>
  </si>
  <si>
    <t>两侧单片搭建，400*400/400*600铝架（高度6米*3条腿+长度8米*2道樑）</t>
  </si>
  <si>
    <t>组</t>
  </si>
  <si>
    <t>调光台</t>
  </si>
  <si>
    <t>GRAND MA2  专业数字调光台（双备份）</t>
  </si>
  <si>
    <t>NPU</t>
  </si>
  <si>
    <t>12路输出</t>
  </si>
  <si>
    <t>数字硅箱</t>
  </si>
  <si>
    <t>ZJM--606C    数字直通硅箱</t>
  </si>
  <si>
    <t>DMX信号分配器</t>
  </si>
  <si>
    <t>ZJM--1进8出</t>
  </si>
  <si>
    <t>过线槽</t>
  </si>
  <si>
    <t>1米3芯</t>
  </si>
  <si>
    <t>块</t>
  </si>
  <si>
    <t>线材</t>
  </si>
  <si>
    <t>35平方主电缆，2.5平方分电缆，DMX信号线</t>
  </si>
  <si>
    <t>批</t>
  </si>
  <si>
    <t>人员邀请</t>
  </si>
  <si>
    <t>礼仪</t>
  </si>
  <si>
    <t>专业礼仪服务人员，4小时/场，超时加收费用</t>
  </si>
  <si>
    <t>礼仪彩排</t>
  </si>
  <si>
    <t>专业礼仪彩排（提前半天）4小时/场，超时加收费用</t>
  </si>
  <si>
    <t>会场服务人员彩排</t>
  </si>
  <si>
    <t>启动道具上下台，装袋物料</t>
  </si>
  <si>
    <t>位/天</t>
  </si>
  <si>
    <t>会场服务人员执行</t>
  </si>
  <si>
    <t>司仪</t>
  </si>
  <si>
    <t>专业大型活动主持人</t>
  </si>
  <si>
    <t>位/半天</t>
  </si>
  <si>
    <t>专业大型活动主持人，彩排</t>
  </si>
  <si>
    <t>摄影师</t>
  </si>
  <si>
    <t>当地专业摄影团队</t>
  </si>
  <si>
    <t>照片直播</t>
  </si>
  <si>
    <t>实时照片上传，会议链接搭建</t>
  </si>
  <si>
    <t>摄像师</t>
  </si>
  <si>
    <t>特写机位1个、中景机位1个、全景机位1个 、反打机位2个，花絮2个超时加收费用</t>
  </si>
  <si>
    <t>摇臂摄影</t>
  </si>
  <si>
    <t>15m，广角摇臂4小时/场，超时加收费用</t>
  </si>
  <si>
    <t>导播台</t>
  </si>
  <si>
    <t>超高清画面导播切换台4小时/场，超时加收费用</t>
  </si>
  <si>
    <t>素材</t>
  </si>
  <si>
    <t>大屏素材</t>
  </si>
  <si>
    <t>印刷制作类</t>
  </si>
  <si>
    <t>定制矿泉水</t>
  </si>
  <si>
    <t>瓶装矿泉水350ml</t>
  </si>
  <si>
    <t>瓶</t>
  </si>
  <si>
    <t>议程单</t>
  </si>
  <si>
    <t>250克铜版纸双面打印，A4</t>
  </si>
  <si>
    <t>份</t>
  </si>
  <si>
    <t>提示卡</t>
  </si>
  <si>
    <t>站位提示卡</t>
  </si>
  <si>
    <t>话筒套</t>
  </si>
  <si>
    <t>话筒套麦标</t>
  </si>
  <si>
    <t>打印机租赁</t>
  </si>
  <si>
    <t>立式+台式打印机含耗材</t>
  </si>
  <si>
    <t>台/天</t>
  </si>
  <si>
    <t>席位卡卡套</t>
  </si>
  <si>
    <t>有机玻璃台卡 10*20cm</t>
  </si>
  <si>
    <t>椅背贴</t>
  </si>
  <si>
    <t>即时贴印刷 10*20cm</t>
  </si>
  <si>
    <t>搭建、撤场2天搭建人工</t>
  </si>
  <si>
    <t>合计</t>
  </si>
  <si>
    <t>闭幕式部分</t>
  </si>
  <si>
    <t>木结构特装</t>
  </si>
  <si>
    <t>发光字</t>
  </si>
  <si>
    <t>异形木结构+放光字</t>
  </si>
  <si>
    <t>LED发光灯带</t>
  </si>
  <si>
    <t>桁架+高清喷绘，6*5米，2套，木结构造型</t>
  </si>
  <si>
    <t>特写机位3个、全景机位1个4小时/场 正反打机位3个，花絮2个超时加收费用</t>
  </si>
  <si>
    <t>印刷品</t>
  </si>
  <si>
    <t>赛场布置部分</t>
  </si>
  <si>
    <t>宿迁国际会展中心赛场</t>
  </si>
  <si>
    <t>物流赛区
(31x43x1米高)</t>
  </si>
  <si>
    <t>外侧围挡40方柱型材</t>
  </si>
  <si>
    <t>外侧围挡3mmPVC侧板</t>
  </si>
  <si>
    <t>外侧围挡单面画面</t>
  </si>
  <si>
    <t>40方柱休息区/评分室</t>
  </si>
  <si>
    <t>40方柱号码展柜</t>
  </si>
  <si>
    <t>五孔插座（低电压临时用电）</t>
  </si>
  <si>
    <t>物流赛区监控</t>
  </si>
  <si>
    <t>高清网络摄像机，海康高清POE摄像机</t>
  </si>
  <si>
    <t>自拍架，2.1m</t>
  </si>
  <si>
    <t>件</t>
  </si>
  <si>
    <t>监控显示器，22寸</t>
  </si>
  <si>
    <t>硬盘录像机，32路监控主机</t>
  </si>
  <si>
    <t>监控硬盘，4T</t>
  </si>
  <si>
    <t>监控POE交换机，24口千兆</t>
  </si>
  <si>
    <t>超五类网线，UTP-5</t>
  </si>
  <si>
    <t>机电维修赛区
(50x17x1米高)</t>
  </si>
  <si>
    <t>机电维修赛区监控</t>
  </si>
  <si>
    <t>工业网络赛区
(22x17x1米高)</t>
  </si>
  <si>
    <t>工位40方柱围挡</t>
  </si>
  <si>
    <t>工业网络赛区监控</t>
  </si>
  <si>
    <t>钳工赛区
(26x22x1米高)</t>
  </si>
  <si>
    <t>钳工赛区监控</t>
  </si>
  <si>
    <t>其他</t>
  </si>
  <si>
    <t>赛场吊顶横幅，高清喷绘定制铁架</t>
  </si>
  <si>
    <t>1.8米长条桌，蓝色围边白色桌面</t>
  </si>
  <si>
    <t>贵宾椅子</t>
  </si>
  <si>
    <t>桁架+高清喷绘，5*3米*6，检录处+赛场平面图</t>
  </si>
  <si>
    <t>移动硬盘WD 4T，购买</t>
  </si>
  <si>
    <t>监控辅材，水晶头扎带 贴地胶带插座等线</t>
  </si>
  <si>
    <t>技师学院赛场监控</t>
  </si>
  <si>
    <t>人工运费</t>
  </si>
  <si>
    <t>搭建，撤场</t>
  </si>
  <si>
    <t>登高车</t>
  </si>
  <si>
    <t>12米登高车拆装</t>
  </si>
  <si>
    <t>宿迁展厅</t>
  </si>
  <si>
    <t>展位主体结构框架</t>
  </si>
  <si>
    <t>地台，地台面材，门头，板墙造型支撑</t>
  </si>
  <si>
    <t>美工部分</t>
  </si>
  <si>
    <t>涂料、高精度写真、雕刻字、灯箱软膜</t>
  </si>
  <si>
    <t>多媒体设备</t>
  </si>
  <si>
    <t>LED屏幕，音响</t>
  </si>
  <si>
    <t>电料</t>
  </si>
  <si>
    <t>发光立体字，发光电料，射灯、辅料、灯箱</t>
  </si>
  <si>
    <t>展示台</t>
  </si>
  <si>
    <t>接待台、展示柜等</t>
  </si>
  <si>
    <t>铝合金展具</t>
  </si>
  <si>
    <t>铝合金型材贴皮饰面改色，6x12x3米高</t>
  </si>
  <si>
    <t>热转印画面</t>
  </si>
  <si>
    <t>弹力布画面</t>
  </si>
  <si>
    <t>眉头灯箱</t>
  </si>
  <si>
    <t>发光灯箱</t>
  </si>
  <si>
    <t>电视机</t>
  </si>
  <si>
    <t>50寸电视机</t>
  </si>
  <si>
    <t>桌子</t>
  </si>
  <si>
    <t>把</t>
  </si>
  <si>
    <t>人工、运输</t>
  </si>
  <si>
    <t>竞赛用品清单</t>
  </si>
  <si>
    <t>竞赛用品部分</t>
  </si>
  <si>
    <t>手提袋</t>
  </si>
  <si>
    <t>定制帆布手提袋</t>
  </si>
  <si>
    <t>胸卡</t>
  </si>
  <si>
    <t>15*9cmPVC正反彩色印刷，定制挂绳</t>
  </si>
  <si>
    <t>胸章</t>
  </si>
  <si>
    <t>9cm，铜质合金</t>
  </si>
  <si>
    <t>奖牌</t>
  </si>
  <si>
    <t>定制奖牌</t>
  </si>
  <si>
    <t>证书</t>
  </si>
  <si>
    <t>A4pu外壳+内页证书</t>
  </si>
  <si>
    <t>本</t>
  </si>
  <si>
    <t>奖金牌</t>
  </si>
  <si>
    <t>40*60kt板，写真覆亚光膜</t>
  </si>
  <si>
    <t>赛务服务清单</t>
  </si>
  <si>
    <t>拍摄部分</t>
  </si>
  <si>
    <t>摄影（展演+比赛）</t>
  </si>
  <si>
    <t>展馆摄影人员（25、26、27、28、29）</t>
  </si>
  <si>
    <t>人/天</t>
  </si>
  <si>
    <t>摄像（展演+比赛）</t>
  </si>
  <si>
    <t>展馆摄像人员（25、26、27、28、29）</t>
  </si>
  <si>
    <t>摄影（学校）</t>
  </si>
  <si>
    <t>2所学校选手拍摄（25、26、27、28、29）</t>
  </si>
  <si>
    <t>摄像（学校）</t>
  </si>
  <si>
    <t>闭幕式汇报视频</t>
  </si>
  <si>
    <t>3min，宣传片剪辑制作</t>
  </si>
  <si>
    <t>赛场直播</t>
  </si>
  <si>
    <t>各赛区直播传输设备导播台及推流设备</t>
  </si>
  <si>
    <t>软件部分</t>
  </si>
  <si>
    <t>视觉设计</t>
  </si>
  <si>
    <t>UI视觉设计定制</t>
  </si>
  <si>
    <t>服务器</t>
  </si>
  <si>
    <t>瞬时访问量2000-3000</t>
  </si>
  <si>
    <t>人员信息库</t>
  </si>
  <si>
    <t>1500-2000人报名签到</t>
  </si>
  <si>
    <t>客服功能</t>
  </si>
  <si>
    <t>调用客户端拨号</t>
  </si>
  <si>
    <t>第三方地图导航</t>
  </si>
  <si>
    <t>调用第三方地图导航</t>
  </si>
  <si>
    <t>线上会议文件预览</t>
  </si>
  <si>
    <t>PDF会务文件预览</t>
  </si>
  <si>
    <t>电子相册</t>
  </si>
  <si>
    <t>JPG像相册板块</t>
  </si>
  <si>
    <t>参赛电子证件</t>
  </si>
  <si>
    <t>生成参赛电子证件</t>
  </si>
  <si>
    <t>信息提醒推送</t>
  </si>
  <si>
    <t>时间节点信息推送</t>
  </si>
  <si>
    <t>小程序备案</t>
  </si>
  <si>
    <t>快速备案</t>
  </si>
  <si>
    <t>程序可视化后台</t>
  </si>
  <si>
    <t>用户管理后台</t>
  </si>
  <si>
    <t>程序维护</t>
  </si>
  <si>
    <t>技术支持、维护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</si>
</sst>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35">
    <font>
      <sz val="11"/>
      <color theme="1"/>
      <name val="宋体"/>
      <charset val="134"/>
      <scheme val="minor"/>
    </font>
    <font>
      <sz val="16"/>
      <name val="微软雅黑"/>
      <charset val="134"/>
    </font>
    <font>
      <i/>
      <sz val="16"/>
      <name val="微软雅黑"/>
      <charset val="134"/>
    </font>
    <font>
      <b/>
      <sz val="12"/>
      <name val="微软雅黑"/>
      <charset val="134"/>
    </font>
    <font>
      <b/>
      <sz val="10"/>
      <name val="微软雅黑"/>
      <charset val="134"/>
    </font>
    <font>
      <sz val="10"/>
      <name val="微软雅黑"/>
      <charset val="134"/>
    </font>
    <font>
      <sz val="11"/>
      <name val="微软雅黑"/>
      <charset val="134"/>
    </font>
    <font>
      <sz val="10"/>
      <color rgb="FF000000"/>
      <name val="微软雅黑"/>
      <charset val="134"/>
    </font>
    <font>
      <sz val="10"/>
      <color indexed="8"/>
      <name val="微软雅黑"/>
      <charset val="134"/>
    </font>
    <font>
      <b/>
      <sz val="11"/>
      <name val="微软雅黑"/>
      <charset val="134"/>
    </font>
    <font>
      <b/>
      <sz val="14"/>
      <name val="微软雅黑"/>
      <charset val="134"/>
    </font>
    <font>
      <b/>
      <sz val="10"/>
      <color indexed="8"/>
      <name val="微软雅黑"/>
      <charset val="134"/>
    </font>
    <font>
      <sz val="10"/>
      <color theme="1"/>
      <name val="微软雅黑"/>
      <charset val="134"/>
    </font>
    <font>
      <sz val="11"/>
      <color theme="1"/>
      <name val="微软雅黑"/>
      <charset val="134"/>
    </font>
    <font>
      <sz val="16"/>
      <color theme="1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8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9" borderId="11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10" borderId="14" applyNumberFormat="0" applyAlignment="0" applyProtection="0">
      <alignment vertical="center"/>
    </xf>
    <xf numFmtId="0" fontId="24" fillId="11" borderId="15" applyNumberFormat="0" applyAlignment="0" applyProtection="0">
      <alignment vertical="center"/>
    </xf>
    <xf numFmtId="0" fontId="25" fillId="11" borderId="14" applyNumberFormat="0" applyAlignment="0" applyProtection="0">
      <alignment vertical="center"/>
    </xf>
    <xf numFmtId="0" fontId="26" fillId="12" borderId="16" applyNumberFormat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28" fillId="0" borderId="18" applyNumberFormat="0" applyFill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</cellStyleXfs>
  <cellXfs count="149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5" fillId="0" borderId="1" xfId="0" applyFont="1" applyBorder="1" applyAlignment="1">
      <alignment horizontal="left" vertical="center" wrapText="1"/>
    </xf>
    <xf numFmtId="176" fontId="5" fillId="0" borderId="1" xfId="0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2" fontId="5" fillId="0" borderId="4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2" fontId="5" fillId="0" borderId="4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" fontId="7" fillId="0" borderId="5" xfId="0" applyNumberFormat="1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2" fontId="8" fillId="0" borderId="2" xfId="0" applyNumberFormat="1" applyFont="1" applyBorder="1" applyAlignment="1">
      <alignment horizontal="center" vertical="center"/>
    </xf>
    <xf numFmtId="2" fontId="8" fillId="0" borderId="3" xfId="0" applyNumberFormat="1" applyFont="1" applyBorder="1" applyAlignment="1">
      <alignment horizontal="center" vertical="center"/>
    </xf>
    <xf numFmtId="2" fontId="8" fillId="0" borderId="4" xfId="0" applyNumberFormat="1" applyFont="1" applyBorder="1" applyAlignment="1">
      <alignment horizontal="center" vertical="center"/>
    </xf>
    <xf numFmtId="0" fontId="3" fillId="2" borderId="1" xfId="0" applyFont="1" applyFill="1" applyBorder="1">
      <alignment vertical="center"/>
    </xf>
    <xf numFmtId="176" fontId="3" fillId="2" borderId="2" xfId="0" applyNumberFormat="1" applyFont="1" applyFill="1" applyBorder="1" applyAlignment="1">
      <alignment horizontal="center" vertical="center"/>
    </xf>
    <xf numFmtId="176" fontId="3" fillId="2" borderId="3" xfId="0" applyNumberFormat="1" applyFont="1" applyFill="1" applyBorder="1" applyAlignment="1">
      <alignment horizontal="center" vertical="center"/>
    </xf>
    <xf numFmtId="176" fontId="3" fillId="2" borderId="4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9" fontId="8" fillId="0" borderId="1" xfId="0" applyNumberFormat="1" applyFont="1" applyBorder="1" applyAlignment="1">
      <alignment horizontal="left" vertical="center" wrapText="1"/>
    </xf>
    <xf numFmtId="176" fontId="8" fillId="0" borderId="1" xfId="51" applyNumberFormat="1" applyFont="1" applyBorder="1" applyAlignment="1">
      <alignment horizontal="center" vertical="center"/>
    </xf>
    <xf numFmtId="0" fontId="4" fillId="2" borderId="2" xfId="0" applyFont="1" applyFill="1" applyBorder="1">
      <alignment vertical="center"/>
    </xf>
    <xf numFmtId="0" fontId="9" fillId="2" borderId="3" xfId="0" applyFont="1" applyFill="1" applyBorder="1">
      <alignment vertical="center"/>
    </xf>
    <xf numFmtId="0" fontId="10" fillId="2" borderId="3" xfId="0" applyFont="1" applyFill="1" applyBorder="1">
      <alignment vertical="center"/>
    </xf>
    <xf numFmtId="0" fontId="10" fillId="2" borderId="4" xfId="0" applyFont="1" applyFill="1" applyBorder="1">
      <alignment vertical="center"/>
    </xf>
    <xf numFmtId="0" fontId="11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2" fontId="11" fillId="0" borderId="1" xfId="0" applyNumberFormat="1" applyFont="1" applyBorder="1" applyAlignment="1">
      <alignment horizontal="center" vertical="center"/>
    </xf>
    <xf numFmtId="0" fontId="8" fillId="3" borderId="1" xfId="0" applyFont="1" applyFill="1" applyBorder="1" applyAlignment="1">
      <alignment vertical="center" wrapText="1"/>
    </xf>
    <xf numFmtId="0" fontId="8" fillId="3" borderId="1" xfId="0" applyFont="1" applyFill="1" applyBorder="1" applyAlignment="1">
      <alignment horizontal="left" vertical="center" wrapText="1"/>
    </xf>
    <xf numFmtId="38" fontId="8" fillId="3" borderId="1" xfId="51" applyNumberFormat="1" applyFont="1" applyFill="1" applyBorder="1" applyAlignment="1">
      <alignment horizontal="center" vertical="center"/>
    </xf>
    <xf numFmtId="2" fontId="12" fillId="3" borderId="1" xfId="51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2" fontId="8" fillId="0" borderId="1" xfId="0" applyNumberFormat="1" applyFont="1" applyFill="1" applyBorder="1" applyAlignment="1">
      <alignment horizontal="center" vertical="center"/>
    </xf>
    <xf numFmtId="0" fontId="8" fillId="0" borderId="6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2" fontId="12" fillId="0" borderId="1" xfId="51" applyNumberFormat="1" applyFont="1" applyBorder="1" applyAlignment="1">
      <alignment horizontal="center" vertical="center"/>
    </xf>
    <xf numFmtId="0" fontId="8" fillId="3" borderId="7" xfId="0" applyFont="1" applyFill="1" applyBorder="1" applyAlignment="1">
      <alignment vertical="center" wrapText="1"/>
    </xf>
    <xf numFmtId="0" fontId="7" fillId="3" borderId="1" xfId="0" applyFont="1" applyFill="1" applyBorder="1" applyAlignment="1">
      <alignment horizontal="left" vertical="center" wrapText="1"/>
    </xf>
    <xf numFmtId="38" fontId="8" fillId="0" borderId="1" xfId="51" applyNumberFormat="1" applyFont="1" applyFill="1" applyBorder="1" applyAlignment="1">
      <alignment horizontal="center" vertical="center"/>
    </xf>
    <xf numFmtId="2" fontId="12" fillId="0" borderId="1" xfId="51" applyNumberFormat="1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2" fontId="5" fillId="0" borderId="7" xfId="0" applyNumberFormat="1" applyFont="1" applyBorder="1" applyAlignment="1">
      <alignment horizontal="center" vertical="center"/>
    </xf>
    <xf numFmtId="2" fontId="5" fillId="0" borderId="7" xfId="0" applyNumberFormat="1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2" fontId="5" fillId="0" borderId="6" xfId="0" applyNumberFormat="1" applyFont="1" applyBorder="1" applyAlignment="1">
      <alignment horizontal="center" vertical="center"/>
    </xf>
    <xf numFmtId="2" fontId="5" fillId="0" borderId="6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2" fontId="5" fillId="0" borderId="8" xfId="0" applyNumberFormat="1" applyFont="1" applyBorder="1" applyAlignment="1">
      <alignment horizontal="center" vertical="center"/>
    </xf>
    <xf numFmtId="2" fontId="5" fillId="0" borderId="8" xfId="0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/>
    </xf>
    <xf numFmtId="0" fontId="3" fillId="2" borderId="2" xfId="0" applyFont="1" applyFill="1" applyBorder="1">
      <alignment vertical="center"/>
    </xf>
    <xf numFmtId="0" fontId="3" fillId="2" borderId="3" xfId="0" applyFont="1" applyFill="1" applyBorder="1">
      <alignment vertical="center"/>
    </xf>
    <xf numFmtId="0" fontId="3" fillId="2" borderId="4" xfId="0" applyFont="1" applyFill="1" applyBorder="1">
      <alignment vertical="center"/>
    </xf>
    <xf numFmtId="0" fontId="11" fillId="0" borderId="1" xfId="0" applyFont="1" applyBorder="1" applyAlignment="1">
      <alignment horizontal="center" vertical="center"/>
    </xf>
    <xf numFmtId="38" fontId="8" fillId="0" borderId="1" xfId="51" applyNumberFormat="1" applyFont="1" applyBorder="1" applyAlignment="1">
      <alignment horizontal="center" vertical="center"/>
    </xf>
    <xf numFmtId="2" fontId="8" fillId="0" borderId="1" xfId="51" applyNumberFormat="1" applyFont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  <xf numFmtId="176" fontId="8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4" fillId="2" borderId="3" xfId="0" applyFont="1" applyFill="1" applyBorder="1">
      <alignment vertical="center"/>
    </xf>
    <xf numFmtId="0" fontId="4" fillId="2" borderId="4" xfId="0" applyFont="1" applyFill="1" applyBorder="1">
      <alignment vertical="center"/>
    </xf>
    <xf numFmtId="176" fontId="13" fillId="0" borderId="1" xfId="0" applyNumberFormat="1" applyFont="1" applyBorder="1" applyAlignment="1">
      <alignment horizontal="center" vertical="center"/>
    </xf>
    <xf numFmtId="38" fontId="8" fillId="0" borderId="2" xfId="51" applyNumberFormat="1" applyFont="1" applyBorder="1" applyAlignment="1">
      <alignment horizontal="center" vertical="center"/>
    </xf>
    <xf numFmtId="38" fontId="8" fillId="0" borderId="3" xfId="51" applyNumberFormat="1" applyFont="1" applyBorder="1" applyAlignment="1">
      <alignment horizontal="center" vertical="center"/>
    </xf>
    <xf numFmtId="38" fontId="8" fillId="0" borderId="4" xfId="51" applyNumberFormat="1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38" fontId="5" fillId="0" borderId="1" xfId="51" applyNumberFormat="1" applyFont="1" applyBorder="1" applyAlignment="1">
      <alignment horizontal="center" vertical="center"/>
    </xf>
    <xf numFmtId="2" fontId="5" fillId="0" borderId="1" xfId="51" applyNumberFormat="1" applyFont="1" applyBorder="1" applyAlignment="1">
      <alignment horizontal="center" vertical="center"/>
    </xf>
    <xf numFmtId="0" fontId="5" fillId="0" borderId="3" xfId="0" applyFont="1" applyBorder="1" applyAlignment="1">
      <alignment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vertical="center" wrapText="1"/>
    </xf>
    <xf numFmtId="177" fontId="5" fillId="3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8" fillId="0" borderId="1" xfId="0" applyNumberFormat="1" applyFont="1" applyBorder="1" applyAlignment="1">
      <alignment horizontal="center" vertical="center"/>
    </xf>
    <xf numFmtId="0" fontId="8" fillId="0" borderId="1" xfId="51" applyNumberFormat="1" applyFont="1" applyBorder="1" applyAlignment="1">
      <alignment horizontal="center" vertical="center"/>
    </xf>
    <xf numFmtId="0" fontId="8" fillId="0" borderId="10" xfId="49" applyFont="1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left" vertical="center" wrapText="1"/>
    </xf>
    <xf numFmtId="2" fontId="5" fillId="0" borderId="1" xfId="0" applyNumberFormat="1" applyFont="1" applyFill="1" applyBorder="1" applyAlignment="1">
      <alignment horizontal="center" vertical="center"/>
    </xf>
    <xf numFmtId="38" fontId="5" fillId="0" borderId="1" xfId="51" applyNumberFormat="1" applyFont="1" applyFill="1" applyBorder="1" applyAlignment="1">
      <alignment horizontal="center" vertical="center"/>
    </xf>
    <xf numFmtId="2" fontId="5" fillId="0" borderId="1" xfId="51" applyNumberFormat="1" applyFont="1" applyFill="1" applyBorder="1" applyAlignment="1">
      <alignment horizontal="center" vertical="center"/>
    </xf>
    <xf numFmtId="1" fontId="8" fillId="0" borderId="1" xfId="51" applyNumberFormat="1" applyFont="1" applyBorder="1" applyAlignment="1">
      <alignment horizontal="center" vertical="center"/>
    </xf>
    <xf numFmtId="2" fontId="8" fillId="0" borderId="1" xfId="0" applyNumberFormat="1" applyFont="1" applyBorder="1" applyAlignment="1">
      <alignment horizontal="left" vertical="center" wrapText="1"/>
    </xf>
    <xf numFmtId="176" fontId="8" fillId="0" borderId="1" xfId="0" applyNumberFormat="1" applyFont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2" fontId="8" fillId="0" borderId="1" xfId="0" applyNumberFormat="1" applyFont="1" applyFill="1" applyBorder="1" applyAlignment="1">
      <alignment horizontal="left" vertical="center" wrapText="1"/>
    </xf>
    <xf numFmtId="176" fontId="8" fillId="0" borderId="1" xfId="0" applyNumberFormat="1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left" vertical="center" wrapText="1"/>
    </xf>
    <xf numFmtId="0" fontId="8" fillId="0" borderId="6" xfId="0" applyFont="1" applyFill="1" applyBorder="1" applyAlignment="1">
      <alignment horizontal="left" vertical="center" wrapText="1"/>
    </xf>
    <xf numFmtId="0" fontId="8" fillId="0" borderId="8" xfId="0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vertical="center" wrapText="1"/>
    </xf>
    <xf numFmtId="2" fontId="8" fillId="4" borderId="1" xfId="0" applyNumberFormat="1" applyFont="1" applyFill="1" applyBorder="1" applyAlignment="1">
      <alignment horizontal="left" vertical="center" wrapText="1"/>
    </xf>
    <xf numFmtId="2" fontId="8" fillId="4" borderId="1" xfId="0" applyNumberFormat="1" applyFont="1" applyFill="1" applyBorder="1" applyAlignment="1">
      <alignment horizontal="center" vertical="center"/>
    </xf>
    <xf numFmtId="176" fontId="8" fillId="4" borderId="1" xfId="0" applyNumberFormat="1" applyFont="1" applyFill="1" applyBorder="1" applyAlignment="1">
      <alignment horizontal="center" vertical="center"/>
    </xf>
    <xf numFmtId="2" fontId="8" fillId="4" borderId="1" xfId="0" applyNumberFormat="1" applyFont="1" applyFill="1" applyBorder="1" applyAlignment="1">
      <alignment horizontal="center" vertical="center" wrapText="1"/>
    </xf>
    <xf numFmtId="0" fontId="8" fillId="0" borderId="7" xfId="0" applyFont="1" applyBorder="1" applyAlignment="1">
      <alignment horizontal="left" vertical="center" wrapText="1"/>
    </xf>
    <xf numFmtId="0" fontId="8" fillId="0" borderId="7" xfId="0" applyFont="1" applyBorder="1" applyAlignment="1">
      <alignment vertical="center" wrapText="1"/>
    </xf>
    <xf numFmtId="2" fontId="8" fillId="0" borderId="1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>
      <alignment vertical="center"/>
    </xf>
    <xf numFmtId="0" fontId="0" fillId="0" borderId="1" xfId="0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176" fontId="14" fillId="0" borderId="1" xfId="0" applyNumberFormat="1" applyFont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 2" xfId="49"/>
    <cellStyle name="常规 13" xfId="50"/>
    <cellStyle name="常规_Sheet1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D13"/>
  <sheetViews>
    <sheetView zoomScale="140" zoomScaleNormal="140" workbookViewId="0">
      <selection activeCell="C4" sqref="C4"/>
    </sheetView>
  </sheetViews>
  <sheetFormatPr defaultColWidth="9" defaultRowHeight="13.5" outlineLevelCol="3"/>
  <cols>
    <col min="1" max="1" width="12.825" style="137" customWidth="1"/>
    <col min="2" max="2" width="40" customWidth="1"/>
    <col min="3" max="3" width="16.1166666666667" style="138" customWidth="1"/>
    <col min="4" max="4" width="12.3583333333333" style="137" customWidth="1"/>
  </cols>
  <sheetData>
    <row r="2" ht="36" customHeight="1" spans="1:3">
      <c r="A2" s="139"/>
      <c r="B2" s="140" t="s">
        <v>0</v>
      </c>
      <c r="C2" s="141"/>
    </row>
    <row r="3" ht="36" customHeight="1" spans="1:3">
      <c r="A3" s="139"/>
      <c r="B3" s="139" t="s">
        <v>1</v>
      </c>
      <c r="C3" s="142" t="s">
        <v>2</v>
      </c>
    </row>
    <row r="4" ht="36" customHeight="1" spans="1:3">
      <c r="A4" s="139" t="s">
        <v>3</v>
      </c>
      <c r="B4" s="139" t="s">
        <v>4</v>
      </c>
      <c r="C4" s="142">
        <f>氛围布置!D32</f>
        <v>0</v>
      </c>
    </row>
    <row r="5" ht="36" customHeight="1" spans="1:3">
      <c r="A5" s="139" t="s">
        <v>5</v>
      </c>
      <c r="B5" s="143" t="s">
        <v>6</v>
      </c>
      <c r="C5" s="142">
        <f>开幕式!D106</f>
        <v>0</v>
      </c>
    </row>
    <row r="6" ht="36" customHeight="1" spans="1:3">
      <c r="A6" s="139"/>
      <c r="B6" s="143" t="s">
        <v>7</v>
      </c>
      <c r="C6" s="142">
        <f>'闭幕式 '!D99</f>
        <v>0</v>
      </c>
    </row>
    <row r="7" ht="36" customHeight="1" spans="1:4">
      <c r="A7" s="139" t="s">
        <v>8</v>
      </c>
      <c r="B7" s="144" t="s">
        <v>9</v>
      </c>
      <c r="C7" s="142">
        <f>赛场布置!D89</f>
        <v>0</v>
      </c>
      <c r="D7" s="145"/>
    </row>
    <row r="8" ht="36" customHeight="1" spans="1:3">
      <c r="A8" s="139" t="s">
        <v>10</v>
      </c>
      <c r="B8" s="146" t="s">
        <v>11</v>
      </c>
      <c r="C8" s="142">
        <f>展览展示!D25</f>
        <v>0</v>
      </c>
    </row>
    <row r="9" ht="36" customHeight="1" spans="1:3">
      <c r="A9" s="139" t="s">
        <v>12</v>
      </c>
      <c r="B9" s="147" t="s">
        <v>13</v>
      </c>
      <c r="C9" s="142">
        <f>赛务服务!D28</f>
        <v>0</v>
      </c>
    </row>
    <row r="10" ht="36" customHeight="1" spans="1:3">
      <c r="A10" s="139" t="s">
        <v>14</v>
      </c>
      <c r="B10" s="139" t="s">
        <v>15</v>
      </c>
      <c r="C10" s="142">
        <f>竞赛用品!D14</f>
        <v>0</v>
      </c>
    </row>
    <row r="11" ht="31" customHeight="1"/>
    <row r="12" ht="31" customHeight="1"/>
    <row r="13" ht="31" customHeight="1" spans="3:3">
      <c r="C13" s="148"/>
    </row>
  </sheetData>
  <mergeCells count="2">
    <mergeCell ref="B2:C2"/>
    <mergeCell ref="A5:A6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2"/>
  <sheetViews>
    <sheetView tabSelected="1" zoomScale="140" zoomScaleNormal="140" workbookViewId="0">
      <selection activeCell="C27" sqref="C27"/>
    </sheetView>
  </sheetViews>
  <sheetFormatPr defaultColWidth="9" defaultRowHeight="13.5" outlineLevelCol="6"/>
  <cols>
    <col min="1" max="1" width="6.83333333333333" customWidth="1"/>
    <col min="2" max="2" width="29.5" customWidth="1"/>
    <col min="3" max="3" width="45.6666666666667" customWidth="1"/>
    <col min="4" max="7" width="10.8333333333333" customWidth="1"/>
  </cols>
  <sheetData>
    <row r="1" ht="47" customHeight="1" spans="1:7">
      <c r="A1" s="1" t="s">
        <v>16</v>
      </c>
      <c r="B1" s="2"/>
      <c r="C1" s="2"/>
      <c r="D1" s="2"/>
      <c r="E1" s="2"/>
      <c r="F1" s="2"/>
      <c r="G1" s="2"/>
    </row>
    <row r="2" ht="18" spans="1:7">
      <c r="A2" s="75" t="s">
        <v>17</v>
      </c>
      <c r="B2" s="76"/>
      <c r="C2" s="76"/>
      <c r="D2" s="76"/>
      <c r="E2" s="76"/>
      <c r="F2" s="76"/>
      <c r="G2" s="77"/>
    </row>
    <row r="3" ht="16.5" spans="1:7">
      <c r="A3" s="78" t="s">
        <v>18</v>
      </c>
      <c r="B3" s="41" t="s">
        <v>19</v>
      </c>
      <c r="C3" s="41" t="s">
        <v>20</v>
      </c>
      <c r="D3" s="41" t="s">
        <v>21</v>
      </c>
      <c r="E3" s="42" t="s">
        <v>22</v>
      </c>
      <c r="F3" s="41" t="s">
        <v>23</v>
      </c>
      <c r="G3" s="41" t="s">
        <v>24</v>
      </c>
    </row>
    <row r="4" ht="31" customHeight="1" spans="1:7">
      <c r="A4" s="10">
        <v>1</v>
      </c>
      <c r="B4" s="12" t="s">
        <v>25</v>
      </c>
      <c r="C4" s="12" t="s">
        <v>26</v>
      </c>
      <c r="D4" s="63" t="s">
        <v>27</v>
      </c>
      <c r="E4" s="74"/>
      <c r="F4" s="63">
        <v>20</v>
      </c>
      <c r="G4" s="14">
        <f>E4*F4</f>
        <v>0</v>
      </c>
    </row>
    <row r="5" ht="31" customHeight="1" spans="1:7">
      <c r="A5" s="10">
        <v>2</v>
      </c>
      <c r="B5" s="32" t="s">
        <v>28</v>
      </c>
      <c r="C5" s="116" t="s">
        <v>29</v>
      </c>
      <c r="D5" s="23" t="s">
        <v>30</v>
      </c>
      <c r="E5" s="57"/>
      <c r="F5" s="117">
        <v>20</v>
      </c>
      <c r="G5" s="118">
        <f t="shared" ref="G5:G24" si="0">F5*E5</f>
        <v>0</v>
      </c>
    </row>
    <row r="6" ht="31" customHeight="1" spans="1:7">
      <c r="A6" s="10">
        <v>3</v>
      </c>
      <c r="B6" s="32" t="s">
        <v>31</v>
      </c>
      <c r="C6" s="116" t="s">
        <v>32</v>
      </c>
      <c r="D6" s="57" t="s">
        <v>33</v>
      </c>
      <c r="E6" s="57"/>
      <c r="F6" s="117">
        <v>24</v>
      </c>
      <c r="G6" s="118">
        <f t="shared" si="0"/>
        <v>0</v>
      </c>
    </row>
    <row r="7" ht="57" customHeight="1" spans="1:7">
      <c r="A7" s="10">
        <v>4</v>
      </c>
      <c r="B7" s="32" t="s">
        <v>34</v>
      </c>
      <c r="C7" s="116" t="s">
        <v>35</v>
      </c>
      <c r="D7" s="57" t="s">
        <v>30</v>
      </c>
      <c r="E7" s="57"/>
      <c r="F7" s="117">
        <v>8</v>
      </c>
      <c r="G7" s="118">
        <f t="shared" si="0"/>
        <v>0</v>
      </c>
    </row>
    <row r="8" ht="31" customHeight="1" spans="1:7">
      <c r="A8" s="10">
        <v>5</v>
      </c>
      <c r="B8" s="32" t="s">
        <v>36</v>
      </c>
      <c r="C8" s="116" t="s">
        <v>37</v>
      </c>
      <c r="D8" s="57" t="s">
        <v>38</v>
      </c>
      <c r="E8" s="57"/>
      <c r="F8" s="117">
        <f>11.5*4*2</f>
        <v>92</v>
      </c>
      <c r="G8" s="118">
        <f t="shared" si="0"/>
        <v>0</v>
      </c>
    </row>
    <row r="9" ht="31" customHeight="1" spans="1:7">
      <c r="A9" s="10">
        <v>6</v>
      </c>
      <c r="B9" s="32" t="s">
        <v>39</v>
      </c>
      <c r="C9" s="116" t="s">
        <v>40</v>
      </c>
      <c r="D9" s="57" t="s">
        <v>27</v>
      </c>
      <c r="E9" s="57"/>
      <c r="F9" s="117">
        <v>1</v>
      </c>
      <c r="G9" s="118">
        <f t="shared" si="0"/>
        <v>0</v>
      </c>
    </row>
    <row r="10" ht="31" customHeight="1" spans="1:7">
      <c r="A10" s="10">
        <v>7</v>
      </c>
      <c r="B10" s="32" t="s">
        <v>41</v>
      </c>
      <c r="C10" s="116" t="s">
        <v>42</v>
      </c>
      <c r="D10" s="57" t="s">
        <v>27</v>
      </c>
      <c r="E10" s="57"/>
      <c r="F10" s="117">
        <v>1</v>
      </c>
      <c r="G10" s="118">
        <f t="shared" si="0"/>
        <v>0</v>
      </c>
    </row>
    <row r="11" ht="31" customHeight="1" spans="1:7">
      <c r="A11" s="10">
        <v>8</v>
      </c>
      <c r="B11" s="32" t="s">
        <v>43</v>
      </c>
      <c r="C11" s="116" t="s">
        <v>44</v>
      </c>
      <c r="D11" s="57" t="s">
        <v>45</v>
      </c>
      <c r="E11" s="57"/>
      <c r="F11" s="117">
        <v>18</v>
      </c>
      <c r="G11" s="118">
        <f t="shared" si="0"/>
        <v>0</v>
      </c>
    </row>
    <row r="12" ht="31" customHeight="1" spans="1:7">
      <c r="A12" s="10">
        <v>9</v>
      </c>
      <c r="B12" s="32" t="s">
        <v>46</v>
      </c>
      <c r="C12" s="116" t="s">
        <v>47</v>
      </c>
      <c r="D12" s="57" t="s">
        <v>27</v>
      </c>
      <c r="E12" s="57"/>
      <c r="F12" s="117">
        <v>1</v>
      </c>
      <c r="G12" s="118">
        <f t="shared" si="0"/>
        <v>0</v>
      </c>
    </row>
    <row r="13" ht="31" customHeight="1" spans="1:7">
      <c r="A13" s="10">
        <v>10</v>
      </c>
      <c r="B13" s="32" t="s">
        <v>48</v>
      </c>
      <c r="C13" s="116" t="s">
        <v>42</v>
      </c>
      <c r="D13" s="57" t="s">
        <v>27</v>
      </c>
      <c r="E13" s="57"/>
      <c r="F13" s="117">
        <v>1</v>
      </c>
      <c r="G13" s="118">
        <f t="shared" si="0"/>
        <v>0</v>
      </c>
    </row>
    <row r="14" ht="31" customHeight="1" spans="1:7">
      <c r="A14" s="10">
        <v>11</v>
      </c>
      <c r="B14" s="32" t="s">
        <v>49</v>
      </c>
      <c r="C14" s="116" t="s">
        <v>44</v>
      </c>
      <c r="D14" s="57" t="s">
        <v>45</v>
      </c>
      <c r="E14" s="57"/>
      <c r="F14" s="117">
        <v>18</v>
      </c>
      <c r="G14" s="118">
        <f t="shared" si="0"/>
        <v>0</v>
      </c>
    </row>
    <row r="15" ht="31" customHeight="1" spans="1:7">
      <c r="A15" s="17">
        <v>12</v>
      </c>
      <c r="B15" s="119" t="s">
        <v>50</v>
      </c>
      <c r="C15" s="120" t="s">
        <v>51</v>
      </c>
      <c r="D15" s="48" t="s">
        <v>27</v>
      </c>
      <c r="E15" s="48"/>
      <c r="F15" s="121">
        <v>1</v>
      </c>
      <c r="G15" s="118">
        <f t="shared" ref="G15:G20" si="1">F15*E15</f>
        <v>0</v>
      </c>
    </row>
    <row r="16" ht="31" customHeight="1" spans="1:7">
      <c r="A16" s="17">
        <v>13</v>
      </c>
      <c r="B16" s="122" t="s">
        <v>52</v>
      </c>
      <c r="C16" s="120" t="s">
        <v>53</v>
      </c>
      <c r="D16" s="48" t="s">
        <v>27</v>
      </c>
      <c r="E16" s="48"/>
      <c r="F16" s="121">
        <v>1</v>
      </c>
      <c r="G16" s="118">
        <f t="shared" si="1"/>
        <v>0</v>
      </c>
    </row>
    <row r="17" ht="31" customHeight="1" spans="1:7">
      <c r="A17" s="17">
        <v>14</v>
      </c>
      <c r="B17" s="123"/>
      <c r="C17" s="120" t="s">
        <v>54</v>
      </c>
      <c r="D17" s="48" t="s">
        <v>27</v>
      </c>
      <c r="E17" s="48"/>
      <c r="F17" s="121">
        <v>1</v>
      </c>
      <c r="G17" s="118">
        <f t="shared" si="1"/>
        <v>0</v>
      </c>
    </row>
    <row r="18" ht="31" customHeight="1" spans="1:7">
      <c r="A18" s="17">
        <v>15</v>
      </c>
      <c r="B18" s="123"/>
      <c r="C18" s="120" t="s">
        <v>55</v>
      </c>
      <c r="D18" s="48" t="s">
        <v>27</v>
      </c>
      <c r="E18" s="48"/>
      <c r="F18" s="121">
        <v>1</v>
      </c>
      <c r="G18" s="118">
        <f t="shared" si="1"/>
        <v>0</v>
      </c>
    </row>
    <row r="19" ht="31" customHeight="1" spans="1:7">
      <c r="A19" s="17">
        <v>16</v>
      </c>
      <c r="B19" s="124"/>
      <c r="C19" s="120" t="s">
        <v>56</v>
      </c>
      <c r="D19" s="48" t="s">
        <v>27</v>
      </c>
      <c r="E19" s="48"/>
      <c r="F19" s="121">
        <v>1</v>
      </c>
      <c r="G19" s="118">
        <f t="shared" si="1"/>
        <v>0</v>
      </c>
    </row>
    <row r="20" ht="32" customHeight="1" spans="1:7">
      <c r="A20" s="125">
        <v>17</v>
      </c>
      <c r="B20" s="126" t="s">
        <v>57</v>
      </c>
      <c r="C20" s="127" t="s">
        <v>58</v>
      </c>
      <c r="D20" s="128" t="s">
        <v>27</v>
      </c>
      <c r="E20" s="128"/>
      <c r="F20" s="129">
        <v>1</v>
      </c>
      <c r="G20" s="130">
        <v>0</v>
      </c>
    </row>
    <row r="21" ht="31" customHeight="1" spans="1:7">
      <c r="A21" s="17">
        <v>18</v>
      </c>
      <c r="B21" s="32" t="s">
        <v>59</v>
      </c>
      <c r="C21" s="116" t="s">
        <v>60</v>
      </c>
      <c r="D21" s="57" t="s">
        <v>27</v>
      </c>
      <c r="E21" s="57"/>
      <c r="F21" s="117">
        <v>1</v>
      </c>
      <c r="G21" s="118">
        <f t="shared" si="0"/>
        <v>0</v>
      </c>
    </row>
    <row r="22" ht="31" customHeight="1" spans="1:7">
      <c r="A22" s="17">
        <v>19</v>
      </c>
      <c r="B22" s="131" t="s">
        <v>61</v>
      </c>
      <c r="C22" s="116" t="s">
        <v>62</v>
      </c>
      <c r="D22" s="57" t="s">
        <v>27</v>
      </c>
      <c r="E22" s="57"/>
      <c r="F22" s="117">
        <v>1</v>
      </c>
      <c r="G22" s="118">
        <f t="shared" si="0"/>
        <v>0</v>
      </c>
    </row>
    <row r="23" ht="31" customHeight="1" spans="1:7">
      <c r="A23" s="17">
        <v>20</v>
      </c>
      <c r="B23" s="132" t="s">
        <v>63</v>
      </c>
      <c r="C23" s="120" t="s">
        <v>64</v>
      </c>
      <c r="D23" s="48" t="s">
        <v>27</v>
      </c>
      <c r="E23" s="48"/>
      <c r="F23" s="121">
        <v>1</v>
      </c>
      <c r="G23" s="133">
        <f t="shared" si="0"/>
        <v>0</v>
      </c>
    </row>
    <row r="24" ht="18" spans="1:7">
      <c r="A24" s="75" t="s">
        <v>65</v>
      </c>
      <c r="B24" s="76"/>
      <c r="C24" s="76"/>
      <c r="D24" s="76"/>
      <c r="E24" s="76"/>
      <c r="F24" s="76"/>
      <c r="G24" s="77"/>
    </row>
    <row r="25" ht="16.5" spans="1:7">
      <c r="A25" s="39" t="s">
        <v>18</v>
      </c>
      <c r="B25" s="40" t="s">
        <v>19</v>
      </c>
      <c r="C25" s="40" t="s">
        <v>20</v>
      </c>
      <c r="D25" s="41" t="s">
        <v>21</v>
      </c>
      <c r="E25" s="42" t="s">
        <v>22</v>
      </c>
      <c r="F25" s="41" t="s">
        <v>23</v>
      </c>
      <c r="G25" s="41" t="s">
        <v>24</v>
      </c>
    </row>
    <row r="26" ht="16.5" spans="1:7">
      <c r="A26" s="31">
        <v>1</v>
      </c>
      <c r="B26" s="50" t="s">
        <v>66</v>
      </c>
      <c r="C26" s="50" t="s">
        <v>67</v>
      </c>
      <c r="D26" s="79" t="s">
        <v>68</v>
      </c>
      <c r="E26" s="80"/>
      <c r="F26" s="31">
        <v>40</v>
      </c>
      <c r="G26" s="57">
        <f>E26*F26</f>
        <v>0</v>
      </c>
    </row>
    <row r="27" ht="16.5" spans="1:7">
      <c r="A27" s="31">
        <v>2</v>
      </c>
      <c r="B27" s="50" t="s">
        <v>69</v>
      </c>
      <c r="C27" s="50" t="s">
        <v>70</v>
      </c>
      <c r="D27" s="79" t="s">
        <v>71</v>
      </c>
      <c r="E27" s="80"/>
      <c r="F27" s="31">
        <v>4</v>
      </c>
      <c r="G27" s="57">
        <f>E27*F27</f>
        <v>0</v>
      </c>
    </row>
    <row r="28" ht="16.5" spans="1:7">
      <c r="A28" s="58" t="s">
        <v>24</v>
      </c>
      <c r="B28" s="59"/>
      <c r="C28" s="60"/>
      <c r="D28" s="24">
        <f>SUM(G4:G27)</f>
        <v>0</v>
      </c>
      <c r="E28" s="25"/>
      <c r="F28" s="25"/>
      <c r="G28" s="26"/>
    </row>
    <row r="29" ht="18" spans="1:7">
      <c r="A29" s="134" t="s">
        <v>72</v>
      </c>
      <c r="B29" s="135"/>
      <c r="C29" s="135"/>
      <c r="D29" s="135"/>
      <c r="E29" s="135"/>
      <c r="F29" s="135"/>
      <c r="G29" s="136"/>
    </row>
    <row r="30" ht="16.5" spans="1:7">
      <c r="A30" s="31">
        <v>1</v>
      </c>
      <c r="B30" s="32" t="s">
        <v>73</v>
      </c>
      <c r="C30" s="33" t="s">
        <v>74</v>
      </c>
      <c r="D30" s="34">
        <f>D28*0.1</f>
        <v>0</v>
      </c>
      <c r="E30" s="34"/>
      <c r="F30" s="34"/>
      <c r="G30" s="34"/>
    </row>
    <row r="31" ht="16.5" spans="1:7">
      <c r="A31" s="31">
        <v>2</v>
      </c>
      <c r="B31" s="32" t="s">
        <v>75</v>
      </c>
      <c r="C31" s="33">
        <v>0.06</v>
      </c>
      <c r="D31" s="34">
        <f>(D30+D28)*0.06</f>
        <v>0</v>
      </c>
      <c r="E31" s="34"/>
      <c r="F31" s="34"/>
      <c r="G31" s="34"/>
    </row>
    <row r="32" ht="29" customHeight="1" spans="1:7">
      <c r="A32" s="23" t="s">
        <v>24</v>
      </c>
      <c r="B32" s="23"/>
      <c r="C32" s="23"/>
      <c r="D32" s="34">
        <f>D31+D30+D28</f>
        <v>0</v>
      </c>
      <c r="E32" s="34"/>
      <c r="F32" s="34"/>
      <c r="G32" s="34"/>
    </row>
  </sheetData>
  <mergeCells count="8">
    <mergeCell ref="A1:G1"/>
    <mergeCell ref="A28:C28"/>
    <mergeCell ref="D28:G28"/>
    <mergeCell ref="D30:G30"/>
    <mergeCell ref="D31:G31"/>
    <mergeCell ref="A32:C32"/>
    <mergeCell ref="D32:G32"/>
    <mergeCell ref="B16:B19"/>
  </mergeCells>
  <pageMargins left="0.7" right="0.7" top="0.75" bottom="0.75" header="0.3" footer="0.3"/>
  <pageSetup paperSize="9" scale="83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06"/>
  <sheetViews>
    <sheetView zoomScale="140" zoomScaleNormal="140" topLeftCell="A35" workbookViewId="0">
      <selection activeCell="A21" sqref="A21:G21"/>
    </sheetView>
  </sheetViews>
  <sheetFormatPr defaultColWidth="9" defaultRowHeight="13.5" outlineLevelCol="6"/>
  <cols>
    <col min="1" max="1" width="6.93333333333333" customWidth="1"/>
    <col min="2" max="2" width="19.3333333333333" customWidth="1"/>
    <col min="3" max="3" width="40.8333333333333" customWidth="1"/>
    <col min="4" max="7" width="10.8333333333333" customWidth="1"/>
  </cols>
  <sheetData>
    <row r="1" ht="34" customHeight="1" spans="1:7">
      <c r="A1" s="1" t="s">
        <v>76</v>
      </c>
      <c r="B1" s="2"/>
      <c r="C1" s="2"/>
      <c r="D1" s="2"/>
      <c r="E1" s="2"/>
      <c r="F1" s="2"/>
      <c r="G1" s="2"/>
    </row>
    <row r="2" ht="18" spans="1:7">
      <c r="A2" s="75" t="s">
        <v>77</v>
      </c>
      <c r="B2" s="76"/>
      <c r="C2" s="76"/>
      <c r="D2" s="76"/>
      <c r="E2" s="76"/>
      <c r="F2" s="76"/>
      <c r="G2" s="77"/>
    </row>
    <row r="3" ht="16.5" spans="1:7">
      <c r="A3" s="78" t="s">
        <v>18</v>
      </c>
      <c r="B3" s="41" t="s">
        <v>19</v>
      </c>
      <c r="C3" s="41" t="s">
        <v>20</v>
      </c>
      <c r="D3" s="41" t="s">
        <v>21</v>
      </c>
      <c r="E3" s="42" t="s">
        <v>22</v>
      </c>
      <c r="F3" s="41" t="s">
        <v>23</v>
      </c>
      <c r="G3" s="41" t="s">
        <v>24</v>
      </c>
    </row>
    <row r="4" ht="16.5" spans="1:7">
      <c r="A4" s="10">
        <v>1</v>
      </c>
      <c r="B4" s="96" t="s">
        <v>78</v>
      </c>
      <c r="C4" s="12" t="s">
        <v>79</v>
      </c>
      <c r="D4" s="63" t="s">
        <v>45</v>
      </c>
      <c r="E4" s="74"/>
      <c r="F4" s="10">
        <f>8*30</f>
        <v>240</v>
      </c>
      <c r="G4" s="14">
        <f t="shared" ref="G4:G14" si="0">E4*F4</f>
        <v>0</v>
      </c>
    </row>
    <row r="5" ht="16.5" spans="1:7">
      <c r="A5" s="17">
        <v>2</v>
      </c>
      <c r="B5" s="110" t="s">
        <v>80</v>
      </c>
      <c r="C5" s="111" t="s">
        <v>81</v>
      </c>
      <c r="D5" s="101" t="s">
        <v>27</v>
      </c>
      <c r="E5" s="112"/>
      <c r="F5" s="17">
        <v>1</v>
      </c>
      <c r="G5" s="22">
        <f t="shared" si="0"/>
        <v>0</v>
      </c>
    </row>
    <row r="6" ht="16.5" spans="1:7">
      <c r="A6" s="17">
        <v>3</v>
      </c>
      <c r="B6" s="110" t="s">
        <v>82</v>
      </c>
      <c r="C6" s="111" t="s">
        <v>83</v>
      </c>
      <c r="D6" s="113" t="s">
        <v>27</v>
      </c>
      <c r="E6" s="114"/>
      <c r="F6" s="17">
        <v>1</v>
      </c>
      <c r="G6" s="22">
        <f t="shared" si="0"/>
        <v>0</v>
      </c>
    </row>
    <row r="7" ht="16.5" spans="1:7">
      <c r="A7" s="17">
        <v>4</v>
      </c>
      <c r="B7" s="110" t="s">
        <v>84</v>
      </c>
      <c r="C7" s="111" t="s">
        <v>85</v>
      </c>
      <c r="D7" s="101" t="s">
        <v>27</v>
      </c>
      <c r="E7" s="112"/>
      <c r="F7" s="17">
        <v>280</v>
      </c>
      <c r="G7" s="22">
        <f t="shared" si="0"/>
        <v>0</v>
      </c>
    </row>
    <row r="8" ht="16.5" spans="1:7">
      <c r="A8" s="17">
        <v>5</v>
      </c>
      <c r="B8" s="110" t="s">
        <v>86</v>
      </c>
      <c r="C8" s="111" t="s">
        <v>87</v>
      </c>
      <c r="D8" s="101" t="s">
        <v>27</v>
      </c>
      <c r="E8" s="112"/>
      <c r="F8" s="17">
        <v>1</v>
      </c>
      <c r="G8" s="22">
        <f t="shared" si="0"/>
        <v>0</v>
      </c>
    </row>
    <row r="9" ht="16.5" spans="1:7">
      <c r="A9" s="10">
        <v>6</v>
      </c>
      <c r="B9" s="96" t="s">
        <v>88</v>
      </c>
      <c r="C9" s="12" t="s">
        <v>89</v>
      </c>
      <c r="D9" s="63" t="s">
        <v>30</v>
      </c>
      <c r="E9" s="74"/>
      <c r="F9" s="10">
        <v>2</v>
      </c>
      <c r="G9" s="14">
        <f t="shared" si="0"/>
        <v>0</v>
      </c>
    </row>
    <row r="10" ht="16.5" spans="1:7">
      <c r="A10" s="10">
        <v>7</v>
      </c>
      <c r="B10" s="96" t="s">
        <v>90</v>
      </c>
      <c r="C10" s="12" t="s">
        <v>91</v>
      </c>
      <c r="D10" s="63" t="s">
        <v>30</v>
      </c>
      <c r="E10" s="74"/>
      <c r="F10" s="10">
        <v>1</v>
      </c>
      <c r="G10" s="14">
        <f t="shared" si="0"/>
        <v>0</v>
      </c>
    </row>
    <row r="11" ht="16.5" spans="1:7">
      <c r="A11" s="10">
        <v>8</v>
      </c>
      <c r="B11" s="96" t="s">
        <v>92</v>
      </c>
      <c r="C11" s="12" t="s">
        <v>93</v>
      </c>
      <c r="D11" s="63" t="s">
        <v>45</v>
      </c>
      <c r="E11" s="74"/>
      <c r="F11" s="10">
        <f>17*1.2</f>
        <v>20.4</v>
      </c>
      <c r="G11" s="14">
        <f t="shared" si="0"/>
        <v>0</v>
      </c>
    </row>
    <row r="12" ht="16.5" spans="1:7">
      <c r="A12" s="10">
        <v>9</v>
      </c>
      <c r="B12" s="96" t="s">
        <v>94</v>
      </c>
      <c r="C12" s="12" t="s">
        <v>95</v>
      </c>
      <c r="D12" s="63" t="s">
        <v>45</v>
      </c>
      <c r="E12" s="74"/>
      <c r="F12" s="10">
        <v>24</v>
      </c>
      <c r="G12" s="14">
        <f t="shared" si="0"/>
        <v>0</v>
      </c>
    </row>
    <row r="13" ht="16.5" spans="1:7">
      <c r="A13" s="10">
        <v>10</v>
      </c>
      <c r="B13" s="96" t="s">
        <v>96</v>
      </c>
      <c r="C13" s="12" t="s">
        <v>97</v>
      </c>
      <c r="D13" s="63" t="s">
        <v>45</v>
      </c>
      <c r="E13" s="74"/>
      <c r="F13" s="10">
        <v>30</v>
      </c>
      <c r="G13" s="14">
        <f t="shared" si="0"/>
        <v>0</v>
      </c>
    </row>
    <row r="14" ht="16.5" spans="1:7">
      <c r="A14" s="10">
        <v>11</v>
      </c>
      <c r="B14" s="96" t="s">
        <v>98</v>
      </c>
      <c r="C14" s="12" t="s">
        <v>99</v>
      </c>
      <c r="D14" s="63" t="s">
        <v>30</v>
      </c>
      <c r="E14" s="74"/>
      <c r="F14" s="10">
        <v>12</v>
      </c>
      <c r="G14" s="14">
        <f t="shared" si="0"/>
        <v>0</v>
      </c>
    </row>
    <row r="15" ht="18" spans="1:7">
      <c r="A15" s="75" t="s">
        <v>100</v>
      </c>
      <c r="B15" s="76"/>
      <c r="C15" s="76"/>
      <c r="D15" s="76"/>
      <c r="E15" s="76"/>
      <c r="F15" s="76"/>
      <c r="G15" s="77"/>
    </row>
    <row r="16" ht="16.5" spans="1:7">
      <c r="A16" s="78" t="s">
        <v>18</v>
      </c>
      <c r="B16" s="41" t="s">
        <v>19</v>
      </c>
      <c r="C16" s="41" t="s">
        <v>20</v>
      </c>
      <c r="D16" s="41" t="s">
        <v>21</v>
      </c>
      <c r="E16" s="42" t="s">
        <v>22</v>
      </c>
      <c r="F16" s="41" t="s">
        <v>23</v>
      </c>
      <c r="G16" s="41" t="s">
        <v>24</v>
      </c>
    </row>
    <row r="17" ht="16.5" spans="1:7">
      <c r="A17" s="10">
        <v>1</v>
      </c>
      <c r="B17" s="96" t="s">
        <v>101</v>
      </c>
      <c r="C17" s="12" t="s">
        <v>102</v>
      </c>
      <c r="D17" s="63" t="s">
        <v>103</v>
      </c>
      <c r="E17" s="74"/>
      <c r="F17" s="10">
        <v>40</v>
      </c>
      <c r="G17" s="14">
        <f>E17*F17</f>
        <v>0</v>
      </c>
    </row>
    <row r="18" ht="16.5" spans="1:7">
      <c r="A18" s="10">
        <v>2</v>
      </c>
      <c r="B18" s="96" t="s">
        <v>104</v>
      </c>
      <c r="C18" s="12" t="s">
        <v>105</v>
      </c>
      <c r="D18" s="63" t="s">
        <v>103</v>
      </c>
      <c r="E18" s="74"/>
      <c r="F18" s="10">
        <v>28</v>
      </c>
      <c r="G18" s="14">
        <f>E18*F18</f>
        <v>0</v>
      </c>
    </row>
    <row r="19" ht="16.5" spans="1:7">
      <c r="A19" s="10">
        <v>3</v>
      </c>
      <c r="B19" s="96" t="s">
        <v>106</v>
      </c>
      <c r="C19" s="12" t="s">
        <v>107</v>
      </c>
      <c r="D19" s="63" t="s">
        <v>103</v>
      </c>
      <c r="E19" s="74"/>
      <c r="F19" s="10">
        <v>340</v>
      </c>
      <c r="G19" s="14">
        <f>E19*F19</f>
        <v>0</v>
      </c>
    </row>
    <row r="20" ht="16.5" spans="1:7">
      <c r="A20" s="10">
        <v>4</v>
      </c>
      <c r="B20" s="96" t="s">
        <v>108</v>
      </c>
      <c r="C20" s="12" t="s">
        <v>109</v>
      </c>
      <c r="D20" s="63" t="s">
        <v>45</v>
      </c>
      <c r="E20" s="74"/>
      <c r="F20" s="10">
        <v>3700</v>
      </c>
      <c r="G20" s="14">
        <f>E20*F20</f>
        <v>0</v>
      </c>
    </row>
    <row r="21" ht="16.5" spans="1:7">
      <c r="A21" s="17">
        <v>5</v>
      </c>
      <c r="B21" s="110" t="s">
        <v>110</v>
      </c>
      <c r="C21" s="111" t="s">
        <v>111</v>
      </c>
      <c r="D21" s="101" t="s">
        <v>27</v>
      </c>
      <c r="E21" s="112"/>
      <c r="F21" s="17">
        <v>1</v>
      </c>
      <c r="G21" s="22">
        <f>E21*F21</f>
        <v>0</v>
      </c>
    </row>
    <row r="22" ht="16.5" spans="1:7">
      <c r="A22" s="10">
        <v>6</v>
      </c>
      <c r="B22" s="82" t="s">
        <v>112</v>
      </c>
      <c r="C22" s="12" t="s">
        <v>113</v>
      </c>
      <c r="D22" s="63" t="s">
        <v>114</v>
      </c>
      <c r="E22" s="74"/>
      <c r="F22" s="10">
        <v>54</v>
      </c>
      <c r="G22" s="14">
        <f>F22*E22</f>
        <v>0</v>
      </c>
    </row>
    <row r="23" ht="16.5" spans="1:7">
      <c r="A23" s="10">
        <v>7</v>
      </c>
      <c r="B23" s="82"/>
      <c r="C23" s="12" t="s">
        <v>115</v>
      </c>
      <c r="D23" s="63" t="s">
        <v>116</v>
      </c>
      <c r="E23" s="74"/>
      <c r="F23" s="10">
        <v>4</v>
      </c>
      <c r="G23" s="14">
        <f>F23*E23</f>
        <v>0</v>
      </c>
    </row>
    <row r="24" ht="16.5" spans="1:7">
      <c r="A24" s="10">
        <v>8</v>
      </c>
      <c r="B24" s="82"/>
      <c r="C24" s="12" t="s">
        <v>107</v>
      </c>
      <c r="D24" s="63" t="s">
        <v>103</v>
      </c>
      <c r="E24" s="74"/>
      <c r="F24" s="10">
        <v>50</v>
      </c>
      <c r="G24" s="14">
        <f>F24*E24</f>
        <v>0</v>
      </c>
    </row>
    <row r="25" ht="16.5" spans="1:7">
      <c r="A25" s="10">
        <v>9</v>
      </c>
      <c r="B25" s="82"/>
      <c r="C25" s="12" t="s">
        <v>117</v>
      </c>
      <c r="D25" s="63" t="s">
        <v>118</v>
      </c>
      <c r="E25" s="74"/>
      <c r="F25" s="10">
        <v>30</v>
      </c>
      <c r="G25" s="14">
        <f>F25*E25</f>
        <v>0</v>
      </c>
    </row>
    <row r="26" ht="16.5" spans="1:7">
      <c r="A26" s="10">
        <v>10</v>
      </c>
      <c r="B26" s="82"/>
      <c r="C26" s="12" t="s">
        <v>102</v>
      </c>
      <c r="D26" s="63" t="s">
        <v>103</v>
      </c>
      <c r="E26" s="74"/>
      <c r="F26" s="10">
        <v>20</v>
      </c>
      <c r="G26" s="14">
        <f>E26*F26</f>
        <v>0</v>
      </c>
    </row>
    <row r="27" ht="16.5" spans="1:7">
      <c r="A27" s="10">
        <v>11</v>
      </c>
      <c r="B27" s="82"/>
      <c r="C27" s="12" t="s">
        <v>105</v>
      </c>
      <c r="D27" s="63" t="s">
        <v>103</v>
      </c>
      <c r="E27" s="74"/>
      <c r="F27" s="10">
        <v>20</v>
      </c>
      <c r="G27" s="14">
        <f>E27*F27</f>
        <v>0</v>
      </c>
    </row>
    <row r="28" ht="17" customHeight="1" spans="1:7">
      <c r="A28" s="10">
        <v>12</v>
      </c>
      <c r="B28" s="82"/>
      <c r="C28" s="12" t="s">
        <v>119</v>
      </c>
      <c r="D28" s="63" t="s">
        <v>103</v>
      </c>
      <c r="E28" s="74"/>
      <c r="F28" s="10">
        <v>20</v>
      </c>
      <c r="G28" s="14">
        <f>F28*E28</f>
        <v>0</v>
      </c>
    </row>
    <row r="29" ht="17" customHeight="1" spans="1:7">
      <c r="A29" s="10">
        <v>13</v>
      </c>
      <c r="B29" s="82"/>
      <c r="C29" s="12" t="s">
        <v>120</v>
      </c>
      <c r="D29" s="63" t="s">
        <v>45</v>
      </c>
      <c r="E29" s="74"/>
      <c r="F29" s="10">
        <v>20</v>
      </c>
      <c r="G29" s="14">
        <f>F29*E29</f>
        <v>0</v>
      </c>
    </row>
    <row r="30" ht="17" customHeight="1" spans="1:7">
      <c r="A30" s="10">
        <v>14</v>
      </c>
      <c r="B30" s="82"/>
      <c r="C30" s="12" t="s">
        <v>121</v>
      </c>
      <c r="D30" s="63" t="s">
        <v>45</v>
      </c>
      <c r="E30" s="74"/>
      <c r="F30" s="10">
        <v>25</v>
      </c>
      <c r="G30" s="14">
        <f>F30*E30</f>
        <v>0</v>
      </c>
    </row>
    <row r="31" ht="17" customHeight="1" spans="1:7">
      <c r="A31" s="10">
        <v>15</v>
      </c>
      <c r="B31" s="99" t="s">
        <v>122</v>
      </c>
      <c r="C31" s="12" t="s">
        <v>123</v>
      </c>
      <c r="D31" s="63" t="s">
        <v>45</v>
      </c>
      <c r="E31" s="74"/>
      <c r="F31" s="10">
        <v>30</v>
      </c>
      <c r="G31" s="14">
        <f>F31*E31</f>
        <v>0</v>
      </c>
    </row>
    <row r="32" ht="17" customHeight="1" spans="1:7">
      <c r="A32" s="10">
        <v>16</v>
      </c>
      <c r="B32" s="96" t="s">
        <v>124</v>
      </c>
      <c r="C32" s="12" t="s">
        <v>125</v>
      </c>
      <c r="D32" s="63" t="s">
        <v>45</v>
      </c>
      <c r="E32" s="74"/>
      <c r="F32" s="10">
        <v>12.5</v>
      </c>
      <c r="G32" s="14">
        <f>F32*E32</f>
        <v>0</v>
      </c>
    </row>
    <row r="33" ht="18" spans="1:7">
      <c r="A33" s="75" t="s">
        <v>126</v>
      </c>
      <c r="B33" s="76"/>
      <c r="C33" s="76"/>
      <c r="D33" s="76"/>
      <c r="E33" s="76"/>
      <c r="F33" s="76"/>
      <c r="G33" s="77"/>
    </row>
    <row r="34" ht="16.5" spans="1:7">
      <c r="A34" s="78" t="s">
        <v>18</v>
      </c>
      <c r="B34" s="41" t="s">
        <v>19</v>
      </c>
      <c r="C34" s="41" t="s">
        <v>20</v>
      </c>
      <c r="D34" s="41" t="s">
        <v>21</v>
      </c>
      <c r="E34" s="42" t="s">
        <v>22</v>
      </c>
      <c r="F34" s="41" t="s">
        <v>23</v>
      </c>
      <c r="G34" s="41" t="s">
        <v>24</v>
      </c>
    </row>
    <row r="35" ht="32" customHeight="1" spans="1:7">
      <c r="A35" s="10">
        <v>1</v>
      </c>
      <c r="B35" s="12" t="s">
        <v>127</v>
      </c>
      <c r="C35" s="12" t="s">
        <v>128</v>
      </c>
      <c r="D35" s="63" t="s">
        <v>129</v>
      </c>
      <c r="E35" s="14"/>
      <c r="F35" s="63">
        <v>24</v>
      </c>
      <c r="G35" s="14">
        <f>F35*E35</f>
        <v>0</v>
      </c>
    </row>
    <row r="36" ht="34" customHeight="1" spans="1:7">
      <c r="A36" s="10">
        <v>2</v>
      </c>
      <c r="B36" s="96" t="s">
        <v>130</v>
      </c>
      <c r="C36" s="96" t="s">
        <v>131</v>
      </c>
      <c r="D36" s="63" t="s">
        <v>129</v>
      </c>
      <c r="E36" s="14"/>
      <c r="F36" s="63">
        <v>12</v>
      </c>
      <c r="G36" s="14">
        <f t="shared" ref="G36:G41" si="1">F36*E36</f>
        <v>0</v>
      </c>
    </row>
    <row r="37" ht="16.5" spans="1:7">
      <c r="A37" s="10">
        <v>3</v>
      </c>
      <c r="B37" s="96" t="s">
        <v>132</v>
      </c>
      <c r="C37" s="11" t="s">
        <v>133</v>
      </c>
      <c r="D37" s="63" t="s">
        <v>129</v>
      </c>
      <c r="E37" s="14"/>
      <c r="F37" s="63">
        <v>4</v>
      </c>
      <c r="G37" s="14">
        <f t="shared" si="1"/>
        <v>0</v>
      </c>
    </row>
    <row r="38" ht="16.5" spans="1:7">
      <c r="A38" s="10">
        <v>4</v>
      </c>
      <c r="B38" s="96" t="s">
        <v>134</v>
      </c>
      <c r="C38" s="11" t="s">
        <v>135</v>
      </c>
      <c r="D38" s="63" t="s">
        <v>129</v>
      </c>
      <c r="E38" s="14"/>
      <c r="F38" s="63">
        <v>4</v>
      </c>
      <c r="G38" s="14">
        <f t="shared" si="1"/>
        <v>0</v>
      </c>
    </row>
    <row r="39" ht="16.5" spans="1:7">
      <c r="A39" s="10">
        <v>5</v>
      </c>
      <c r="B39" s="96" t="s">
        <v>136</v>
      </c>
      <c r="C39" s="11" t="s">
        <v>137</v>
      </c>
      <c r="D39" s="63" t="s">
        <v>30</v>
      </c>
      <c r="E39" s="14"/>
      <c r="F39" s="63">
        <v>2</v>
      </c>
      <c r="G39" s="14">
        <f t="shared" si="1"/>
        <v>0</v>
      </c>
    </row>
    <row r="40" ht="16.5" spans="1:7">
      <c r="A40" s="10">
        <v>6</v>
      </c>
      <c r="B40" s="96" t="s">
        <v>138</v>
      </c>
      <c r="C40" s="11" t="s">
        <v>139</v>
      </c>
      <c r="D40" s="63" t="s">
        <v>140</v>
      </c>
      <c r="E40" s="14"/>
      <c r="F40" s="63">
        <v>2</v>
      </c>
      <c r="G40" s="14">
        <f t="shared" si="1"/>
        <v>0</v>
      </c>
    </row>
    <row r="41" ht="16.5" spans="1:7">
      <c r="A41" s="10">
        <v>7</v>
      </c>
      <c r="B41" s="96" t="s">
        <v>141</v>
      </c>
      <c r="C41" s="11" t="s">
        <v>142</v>
      </c>
      <c r="D41" s="63" t="s">
        <v>129</v>
      </c>
      <c r="E41" s="14"/>
      <c r="F41" s="63">
        <v>4</v>
      </c>
      <c r="G41" s="14">
        <f t="shared" si="1"/>
        <v>0</v>
      </c>
    </row>
    <row r="42" ht="16.5" spans="1:7">
      <c r="A42" s="10">
        <v>8</v>
      </c>
      <c r="B42" s="96" t="s">
        <v>143</v>
      </c>
      <c r="C42" s="11" t="s">
        <v>144</v>
      </c>
      <c r="D42" s="63" t="s">
        <v>30</v>
      </c>
      <c r="E42" s="14"/>
      <c r="F42" s="63">
        <v>1</v>
      </c>
      <c r="G42" s="14">
        <v>0</v>
      </c>
    </row>
    <row r="43" ht="16.5" spans="1:7">
      <c r="A43" s="10">
        <v>9</v>
      </c>
      <c r="B43" s="96" t="s">
        <v>145</v>
      </c>
      <c r="C43" s="11" t="s">
        <v>146</v>
      </c>
      <c r="D43" s="63" t="s">
        <v>140</v>
      </c>
      <c r="E43" s="14"/>
      <c r="F43" s="63">
        <v>2</v>
      </c>
      <c r="G43" s="14">
        <v>0</v>
      </c>
    </row>
    <row r="44" ht="16.5" spans="1:7">
      <c r="A44" s="10">
        <v>10</v>
      </c>
      <c r="B44" s="96" t="s">
        <v>147</v>
      </c>
      <c r="C44" s="11" t="s">
        <v>148</v>
      </c>
      <c r="D44" s="63" t="s">
        <v>30</v>
      </c>
      <c r="E44" s="14"/>
      <c r="F44" s="63">
        <v>1</v>
      </c>
      <c r="G44" s="14">
        <v>0</v>
      </c>
    </row>
    <row r="45" ht="16.5" spans="1:7">
      <c r="A45" s="10">
        <v>11</v>
      </c>
      <c r="B45" s="96" t="s">
        <v>149</v>
      </c>
      <c r="C45" s="11" t="s">
        <v>150</v>
      </c>
      <c r="D45" s="63" t="s">
        <v>140</v>
      </c>
      <c r="E45" s="14"/>
      <c r="F45" s="63">
        <v>1</v>
      </c>
      <c r="G45" s="14">
        <v>0</v>
      </c>
    </row>
    <row r="46" ht="18" spans="1:7">
      <c r="A46" s="75" t="s">
        <v>151</v>
      </c>
      <c r="B46" s="76"/>
      <c r="C46" s="76"/>
      <c r="D46" s="76"/>
      <c r="E46" s="76"/>
      <c r="F46" s="76"/>
      <c r="G46" s="77"/>
    </row>
    <row r="47" ht="16.5" spans="1:7">
      <c r="A47" s="78" t="s">
        <v>18</v>
      </c>
      <c r="B47" s="41" t="s">
        <v>19</v>
      </c>
      <c r="C47" s="41" t="s">
        <v>20</v>
      </c>
      <c r="D47" s="41" t="s">
        <v>21</v>
      </c>
      <c r="E47" s="42"/>
      <c r="F47" s="41" t="s">
        <v>23</v>
      </c>
      <c r="G47" s="41" t="s">
        <v>24</v>
      </c>
    </row>
    <row r="48" ht="16.5" spans="1:7">
      <c r="A48" s="100">
        <v>1</v>
      </c>
      <c r="B48" s="12" t="s">
        <v>152</v>
      </c>
      <c r="C48" s="12" t="s">
        <v>153</v>
      </c>
      <c r="D48" s="63" t="s">
        <v>27</v>
      </c>
      <c r="E48" s="14"/>
      <c r="F48" s="63">
        <v>1</v>
      </c>
      <c r="G48" s="63">
        <f>F48*E48</f>
        <v>0</v>
      </c>
    </row>
    <row r="49" ht="16.5" spans="1:7">
      <c r="A49" s="100">
        <v>2</v>
      </c>
      <c r="B49" s="12" t="s">
        <v>154</v>
      </c>
      <c r="C49" s="12" t="s">
        <v>155</v>
      </c>
      <c r="D49" s="63" t="s">
        <v>45</v>
      </c>
      <c r="E49" s="14"/>
      <c r="F49" s="63">
        <f>5*15</f>
        <v>75</v>
      </c>
      <c r="G49" s="63">
        <f>F49*E49</f>
        <v>0</v>
      </c>
    </row>
    <row r="50" ht="16.5" spans="1:7">
      <c r="A50" s="100">
        <v>3</v>
      </c>
      <c r="B50" s="12" t="s">
        <v>156</v>
      </c>
      <c r="C50" s="12" t="s">
        <v>157</v>
      </c>
      <c r="D50" s="101" t="s">
        <v>27</v>
      </c>
      <c r="E50" s="22"/>
      <c r="F50" s="101">
        <v>1</v>
      </c>
      <c r="G50" s="63">
        <f>F50*E50</f>
        <v>0</v>
      </c>
    </row>
    <row r="51" ht="16.5" spans="1:7">
      <c r="A51" s="100">
        <v>4</v>
      </c>
      <c r="B51" s="12" t="s">
        <v>158</v>
      </c>
      <c r="C51" s="12" t="s">
        <v>159</v>
      </c>
      <c r="D51" s="63" t="s">
        <v>140</v>
      </c>
      <c r="E51" s="14"/>
      <c r="F51" s="63">
        <v>2</v>
      </c>
      <c r="G51" s="63">
        <f t="shared" ref="G51:G60" si="2">F51*E51</f>
        <v>0</v>
      </c>
    </row>
    <row r="52" ht="16.5" spans="1:7">
      <c r="A52" s="100">
        <v>5</v>
      </c>
      <c r="B52" s="12" t="s">
        <v>160</v>
      </c>
      <c r="C52" s="12" t="s">
        <v>161</v>
      </c>
      <c r="D52" s="63" t="s">
        <v>30</v>
      </c>
      <c r="E52" s="14"/>
      <c r="F52" s="63">
        <v>1</v>
      </c>
      <c r="G52" s="63">
        <f t="shared" si="2"/>
        <v>0</v>
      </c>
    </row>
    <row r="53" ht="16.5" spans="1:7">
      <c r="A53" s="100">
        <v>6</v>
      </c>
      <c r="B53" s="12" t="s">
        <v>162</v>
      </c>
      <c r="C53" s="12" t="s">
        <v>163</v>
      </c>
      <c r="D53" s="63" t="s">
        <v>30</v>
      </c>
      <c r="E53" s="14"/>
      <c r="F53" s="63">
        <v>2</v>
      </c>
      <c r="G53" s="63">
        <f t="shared" si="2"/>
        <v>0</v>
      </c>
    </row>
    <row r="54" ht="16.5" spans="1:7">
      <c r="A54" s="100">
        <v>7</v>
      </c>
      <c r="B54" s="12" t="s">
        <v>164</v>
      </c>
      <c r="C54" s="12" t="s">
        <v>165</v>
      </c>
      <c r="D54" s="63" t="s">
        <v>30</v>
      </c>
      <c r="E54" s="14"/>
      <c r="F54" s="63">
        <v>1</v>
      </c>
      <c r="G54" s="63">
        <f t="shared" si="2"/>
        <v>0</v>
      </c>
    </row>
    <row r="55" ht="16.5" spans="1:7">
      <c r="A55" s="100">
        <v>8</v>
      </c>
      <c r="B55" s="12" t="s">
        <v>166</v>
      </c>
      <c r="C55" s="12" t="s">
        <v>167</v>
      </c>
      <c r="D55" s="63" t="s">
        <v>140</v>
      </c>
      <c r="E55" s="14"/>
      <c r="F55" s="63">
        <v>4</v>
      </c>
      <c r="G55" s="63">
        <f t="shared" si="2"/>
        <v>0</v>
      </c>
    </row>
    <row r="56" ht="16.5" spans="1:7">
      <c r="A56" s="100">
        <v>9</v>
      </c>
      <c r="B56" s="12" t="s">
        <v>168</v>
      </c>
      <c r="C56" s="12" t="s">
        <v>169</v>
      </c>
      <c r="D56" s="63" t="s">
        <v>30</v>
      </c>
      <c r="E56" s="14"/>
      <c r="F56" s="63">
        <v>2</v>
      </c>
      <c r="G56" s="63">
        <f t="shared" si="2"/>
        <v>0</v>
      </c>
    </row>
    <row r="57" ht="16.5" spans="1:7">
      <c r="A57" s="100">
        <v>10</v>
      </c>
      <c r="B57" s="12" t="s">
        <v>170</v>
      </c>
      <c r="C57" s="12" t="s">
        <v>171</v>
      </c>
      <c r="D57" s="63" t="s">
        <v>30</v>
      </c>
      <c r="E57" s="14"/>
      <c r="F57" s="63">
        <v>2</v>
      </c>
      <c r="G57" s="63">
        <f t="shared" si="2"/>
        <v>0</v>
      </c>
    </row>
    <row r="58" ht="16.5" spans="1:7">
      <c r="A58" s="100">
        <v>11</v>
      </c>
      <c r="B58" s="12" t="s">
        <v>172</v>
      </c>
      <c r="C58" s="12" t="s">
        <v>173</v>
      </c>
      <c r="D58" s="63" t="s">
        <v>30</v>
      </c>
      <c r="E58" s="14"/>
      <c r="F58" s="63">
        <v>2</v>
      </c>
      <c r="G58" s="63">
        <f t="shared" si="2"/>
        <v>0</v>
      </c>
    </row>
    <row r="59" ht="16.5" spans="1:7">
      <c r="A59" s="100">
        <v>12</v>
      </c>
      <c r="B59" s="12" t="s">
        <v>174</v>
      </c>
      <c r="C59" s="12" t="s">
        <v>175</v>
      </c>
      <c r="D59" s="63" t="s">
        <v>140</v>
      </c>
      <c r="E59" s="14"/>
      <c r="F59" s="63">
        <v>2</v>
      </c>
      <c r="G59" s="63">
        <f t="shared" si="2"/>
        <v>0</v>
      </c>
    </row>
    <row r="60" ht="16.5" spans="1:7">
      <c r="A60" s="100">
        <v>13</v>
      </c>
      <c r="B60" s="102" t="s">
        <v>176</v>
      </c>
      <c r="C60" s="102" t="s">
        <v>177</v>
      </c>
      <c r="D60" s="63" t="s">
        <v>140</v>
      </c>
      <c r="E60" s="14"/>
      <c r="F60" s="63">
        <v>2</v>
      </c>
      <c r="G60" s="63">
        <f t="shared" si="2"/>
        <v>0</v>
      </c>
    </row>
    <row r="61" ht="18" spans="1:7">
      <c r="A61" s="75" t="s">
        <v>178</v>
      </c>
      <c r="B61" s="76"/>
      <c r="C61" s="76"/>
      <c r="D61" s="76"/>
      <c r="E61" s="76"/>
      <c r="F61" s="76"/>
      <c r="G61" s="77"/>
    </row>
    <row r="62" ht="16.5" spans="1:7">
      <c r="A62" s="78" t="s">
        <v>18</v>
      </c>
      <c r="B62" s="41" t="s">
        <v>19</v>
      </c>
      <c r="C62" s="41" t="s">
        <v>20</v>
      </c>
      <c r="D62" s="41" t="s">
        <v>21</v>
      </c>
      <c r="E62" s="42"/>
      <c r="F62" s="41" t="s">
        <v>23</v>
      </c>
      <c r="G62" s="41" t="s">
        <v>24</v>
      </c>
    </row>
    <row r="63" ht="16.5" spans="1:7">
      <c r="A63" s="100">
        <v>1</v>
      </c>
      <c r="B63" s="103" t="s">
        <v>179</v>
      </c>
      <c r="C63" s="103" t="s">
        <v>180</v>
      </c>
      <c r="D63" s="63" t="s">
        <v>140</v>
      </c>
      <c r="E63" s="104"/>
      <c r="F63" s="100">
        <v>20</v>
      </c>
      <c r="G63" s="63">
        <f>F63*E63</f>
        <v>0</v>
      </c>
    </row>
    <row r="64" ht="16.5" spans="1:7">
      <c r="A64" s="100">
        <v>2</v>
      </c>
      <c r="B64" s="11" t="s">
        <v>181</v>
      </c>
      <c r="C64" s="11" t="s">
        <v>182</v>
      </c>
      <c r="D64" s="10" t="s">
        <v>129</v>
      </c>
      <c r="E64" s="105"/>
      <c r="F64" s="10">
        <v>30</v>
      </c>
      <c r="G64" s="63">
        <f>F64*E64</f>
        <v>0</v>
      </c>
    </row>
    <row r="65" ht="16.5" spans="1:7">
      <c r="A65" s="100">
        <v>4</v>
      </c>
      <c r="B65" s="11" t="s">
        <v>183</v>
      </c>
      <c r="C65" s="11" t="s">
        <v>184</v>
      </c>
      <c r="D65" s="63" t="s">
        <v>140</v>
      </c>
      <c r="E65" s="105"/>
      <c r="F65" s="10">
        <v>2</v>
      </c>
      <c r="G65" s="63">
        <f t="shared" ref="G65:G70" si="3">F65*E65</f>
        <v>0</v>
      </c>
    </row>
    <row r="66" ht="16.5" spans="1:7">
      <c r="A66" s="100">
        <v>5</v>
      </c>
      <c r="B66" s="11" t="s">
        <v>185</v>
      </c>
      <c r="C66" s="11" t="s">
        <v>186</v>
      </c>
      <c r="D66" s="63" t="s">
        <v>187</v>
      </c>
      <c r="E66" s="105"/>
      <c r="F66" s="10">
        <v>2</v>
      </c>
      <c r="G66" s="63">
        <f t="shared" si="3"/>
        <v>0</v>
      </c>
    </row>
    <row r="67" ht="16.5" spans="1:7">
      <c r="A67" s="100">
        <v>6</v>
      </c>
      <c r="B67" s="11" t="s">
        <v>188</v>
      </c>
      <c r="C67" s="11" t="s">
        <v>189</v>
      </c>
      <c r="D67" s="63" t="s">
        <v>140</v>
      </c>
      <c r="E67" s="105"/>
      <c r="F67" s="10">
        <v>2</v>
      </c>
      <c r="G67" s="63">
        <f t="shared" si="3"/>
        <v>0</v>
      </c>
    </row>
    <row r="68" ht="33" spans="1:7">
      <c r="A68" s="100">
        <v>7</v>
      </c>
      <c r="B68" s="12" t="s">
        <v>190</v>
      </c>
      <c r="C68" s="12" t="s">
        <v>191</v>
      </c>
      <c r="D68" s="63" t="s">
        <v>192</v>
      </c>
      <c r="E68" s="14"/>
      <c r="F68" s="63">
        <v>2</v>
      </c>
      <c r="G68" s="63">
        <f t="shared" si="3"/>
        <v>0</v>
      </c>
    </row>
    <row r="69" ht="16.5" spans="1:7">
      <c r="A69" s="100">
        <v>8</v>
      </c>
      <c r="B69" s="11" t="s">
        <v>193</v>
      </c>
      <c r="C69" s="11" t="s">
        <v>194</v>
      </c>
      <c r="D69" s="63" t="s">
        <v>140</v>
      </c>
      <c r="E69" s="105"/>
      <c r="F69" s="10">
        <v>2</v>
      </c>
      <c r="G69" s="63">
        <f t="shared" si="3"/>
        <v>0</v>
      </c>
    </row>
    <row r="70" ht="16.5" spans="1:7">
      <c r="A70" s="100">
        <v>9</v>
      </c>
      <c r="B70" s="11" t="s">
        <v>195</v>
      </c>
      <c r="C70" s="11" t="s">
        <v>196</v>
      </c>
      <c r="D70" s="63" t="s">
        <v>30</v>
      </c>
      <c r="E70" s="105"/>
      <c r="F70" s="10">
        <v>2</v>
      </c>
      <c r="G70" s="63">
        <v>0</v>
      </c>
    </row>
    <row r="71" ht="16.5" spans="1:7">
      <c r="A71" s="100">
        <v>10</v>
      </c>
      <c r="B71" s="11" t="s">
        <v>197</v>
      </c>
      <c r="C71" s="11" t="s">
        <v>198</v>
      </c>
      <c r="D71" s="63" t="s">
        <v>30</v>
      </c>
      <c r="E71" s="105"/>
      <c r="F71" s="10">
        <v>6</v>
      </c>
      <c r="G71" s="63">
        <v>0</v>
      </c>
    </row>
    <row r="72" ht="16.5" spans="1:7">
      <c r="A72" s="100">
        <v>11</v>
      </c>
      <c r="B72" s="11" t="s">
        <v>199</v>
      </c>
      <c r="C72" s="11" t="s">
        <v>200</v>
      </c>
      <c r="D72" s="63" t="s">
        <v>30</v>
      </c>
      <c r="E72" s="105"/>
      <c r="F72" s="10">
        <v>6</v>
      </c>
      <c r="G72" s="63">
        <v>0</v>
      </c>
    </row>
    <row r="73" ht="16.5" spans="1:7">
      <c r="A73" s="100">
        <v>12</v>
      </c>
      <c r="B73" s="12" t="s">
        <v>201</v>
      </c>
      <c r="C73" s="12" t="s">
        <v>202</v>
      </c>
      <c r="D73" s="63" t="s">
        <v>203</v>
      </c>
      <c r="E73" s="14"/>
      <c r="F73" s="63">
        <v>20</v>
      </c>
      <c r="G73" s="63">
        <v>0</v>
      </c>
    </row>
    <row r="74" ht="16.5" spans="1:7">
      <c r="A74" s="100">
        <v>13</v>
      </c>
      <c r="B74" s="12" t="s">
        <v>204</v>
      </c>
      <c r="C74" s="11" t="s">
        <v>205</v>
      </c>
      <c r="D74" s="63" t="s">
        <v>206</v>
      </c>
      <c r="E74" s="14"/>
      <c r="F74" s="63">
        <v>1</v>
      </c>
      <c r="G74" s="63">
        <v>0</v>
      </c>
    </row>
    <row r="75" ht="18" spans="1:7">
      <c r="A75" s="27" t="s">
        <v>207</v>
      </c>
      <c r="B75" s="27"/>
      <c r="C75" s="27"/>
      <c r="D75" s="27"/>
      <c r="E75" s="27"/>
      <c r="F75" s="27"/>
      <c r="G75" s="27"/>
    </row>
    <row r="76" ht="16.5" spans="1:7">
      <c r="A76" s="106" t="s">
        <v>18</v>
      </c>
      <c r="B76" s="7" t="s">
        <v>19</v>
      </c>
      <c r="C76" s="7" t="s">
        <v>20</v>
      </c>
      <c r="D76" s="8" t="s">
        <v>21</v>
      </c>
      <c r="E76" s="9"/>
      <c r="F76" s="8" t="s">
        <v>23</v>
      </c>
      <c r="G76" s="8" t="s">
        <v>24</v>
      </c>
    </row>
    <row r="77" ht="16.5" spans="1:7">
      <c r="A77" s="10">
        <v>1</v>
      </c>
      <c r="B77" s="96" t="s">
        <v>208</v>
      </c>
      <c r="C77" s="12" t="s">
        <v>209</v>
      </c>
      <c r="D77" s="97" t="s">
        <v>68</v>
      </c>
      <c r="E77" s="98"/>
      <c r="F77" s="10">
        <v>10</v>
      </c>
      <c r="G77" s="74">
        <f t="shared" ref="G77:G80" si="4">E77*F77</f>
        <v>0</v>
      </c>
    </row>
    <row r="78" ht="16.5" spans="1:7">
      <c r="A78" s="10">
        <v>2</v>
      </c>
      <c r="B78" s="96" t="s">
        <v>210</v>
      </c>
      <c r="C78" s="12" t="s">
        <v>211</v>
      </c>
      <c r="D78" s="97" t="s">
        <v>68</v>
      </c>
      <c r="E78" s="98"/>
      <c r="F78" s="10">
        <v>5</v>
      </c>
      <c r="G78" s="74">
        <f t="shared" si="4"/>
        <v>0</v>
      </c>
    </row>
    <row r="79" ht="16.5" spans="1:7">
      <c r="A79" s="10">
        <v>3</v>
      </c>
      <c r="B79" s="32" t="s">
        <v>212</v>
      </c>
      <c r="C79" s="50" t="s">
        <v>213</v>
      </c>
      <c r="D79" s="79" t="s">
        <v>214</v>
      </c>
      <c r="E79" s="80"/>
      <c r="F79" s="31">
        <v>10</v>
      </c>
      <c r="G79" s="74">
        <f t="shared" si="4"/>
        <v>0</v>
      </c>
    </row>
    <row r="80" ht="16.5" spans="1:7">
      <c r="A80" s="10">
        <v>4</v>
      </c>
      <c r="B80" s="32" t="s">
        <v>215</v>
      </c>
      <c r="C80" s="50" t="s">
        <v>213</v>
      </c>
      <c r="D80" s="79" t="s">
        <v>214</v>
      </c>
      <c r="E80" s="80"/>
      <c r="F80" s="31">
        <v>5</v>
      </c>
      <c r="G80" s="74">
        <f t="shared" si="4"/>
        <v>0</v>
      </c>
    </row>
    <row r="81" ht="16.5" spans="1:7">
      <c r="A81" s="10">
        <v>5</v>
      </c>
      <c r="B81" s="50" t="s">
        <v>216</v>
      </c>
      <c r="C81" s="50" t="s">
        <v>217</v>
      </c>
      <c r="D81" s="79" t="s">
        <v>218</v>
      </c>
      <c r="E81" s="80"/>
      <c r="F81" s="31">
        <v>1</v>
      </c>
      <c r="G81" s="74">
        <f>F81*E81</f>
        <v>0</v>
      </c>
    </row>
    <row r="82" ht="16.5" spans="1:7">
      <c r="A82" s="10">
        <v>6</v>
      </c>
      <c r="B82" s="50"/>
      <c r="C82" s="50" t="s">
        <v>219</v>
      </c>
      <c r="D82" s="79" t="s">
        <v>218</v>
      </c>
      <c r="E82" s="80"/>
      <c r="F82" s="31">
        <v>1</v>
      </c>
      <c r="G82" s="74">
        <f>F82*E82</f>
        <v>0</v>
      </c>
    </row>
    <row r="83" ht="16.5" spans="1:7">
      <c r="A83" s="10">
        <v>7</v>
      </c>
      <c r="B83" s="32" t="s">
        <v>220</v>
      </c>
      <c r="C83" s="32" t="s">
        <v>221</v>
      </c>
      <c r="D83" s="79" t="s">
        <v>218</v>
      </c>
      <c r="E83" s="31"/>
      <c r="F83" s="115">
        <v>2</v>
      </c>
      <c r="G83" s="74">
        <f t="shared" ref="G83:G88" si="5">F83*E83</f>
        <v>0</v>
      </c>
    </row>
    <row r="84" ht="16.5" spans="1:7">
      <c r="A84" s="10">
        <v>8</v>
      </c>
      <c r="B84" s="32" t="s">
        <v>222</v>
      </c>
      <c r="C84" s="32" t="s">
        <v>223</v>
      </c>
      <c r="D84" s="79" t="s">
        <v>218</v>
      </c>
      <c r="E84" s="31"/>
      <c r="F84" s="115">
        <v>1</v>
      </c>
      <c r="G84" s="74">
        <f t="shared" si="5"/>
        <v>0</v>
      </c>
    </row>
    <row r="85" ht="33" spans="1:7">
      <c r="A85" s="10">
        <v>9</v>
      </c>
      <c r="B85" s="32" t="s">
        <v>224</v>
      </c>
      <c r="C85" s="32" t="s">
        <v>225</v>
      </c>
      <c r="D85" s="79" t="s">
        <v>218</v>
      </c>
      <c r="E85" s="31"/>
      <c r="F85" s="115">
        <v>7</v>
      </c>
      <c r="G85" s="74">
        <f t="shared" si="5"/>
        <v>0</v>
      </c>
    </row>
    <row r="86" ht="16.5" spans="1:7">
      <c r="A86" s="10">
        <v>10</v>
      </c>
      <c r="B86" s="32" t="s">
        <v>226</v>
      </c>
      <c r="C86" s="32" t="s">
        <v>227</v>
      </c>
      <c r="D86" s="79" t="s">
        <v>27</v>
      </c>
      <c r="E86" s="31"/>
      <c r="F86" s="115">
        <v>1</v>
      </c>
      <c r="G86" s="74">
        <f t="shared" si="5"/>
        <v>0</v>
      </c>
    </row>
    <row r="87" ht="16.5" spans="1:7">
      <c r="A87" s="10">
        <v>11</v>
      </c>
      <c r="B87" s="32" t="s">
        <v>228</v>
      </c>
      <c r="C87" s="32" t="s">
        <v>229</v>
      </c>
      <c r="D87" s="79" t="s">
        <v>27</v>
      </c>
      <c r="E87" s="31"/>
      <c r="F87" s="115">
        <v>1</v>
      </c>
      <c r="G87" s="74">
        <f t="shared" si="5"/>
        <v>0</v>
      </c>
    </row>
    <row r="88" ht="16.5" spans="1:7">
      <c r="A88" s="10">
        <v>12</v>
      </c>
      <c r="B88" s="32" t="s">
        <v>230</v>
      </c>
      <c r="C88" s="32" t="s">
        <v>231</v>
      </c>
      <c r="D88" s="79" t="s">
        <v>27</v>
      </c>
      <c r="E88" s="31"/>
      <c r="F88" s="115">
        <v>3</v>
      </c>
      <c r="G88" s="74">
        <f t="shared" si="5"/>
        <v>0</v>
      </c>
    </row>
    <row r="89" ht="18" spans="1:7">
      <c r="A89" s="27" t="s">
        <v>232</v>
      </c>
      <c r="B89" s="27"/>
      <c r="C89" s="27"/>
      <c r="D89" s="27"/>
      <c r="E89" s="27"/>
      <c r="F89" s="27"/>
      <c r="G89" s="27"/>
    </row>
    <row r="90" ht="16.5" spans="1:7">
      <c r="A90" s="106" t="s">
        <v>18</v>
      </c>
      <c r="B90" s="7" t="s">
        <v>19</v>
      </c>
      <c r="C90" s="7" t="s">
        <v>20</v>
      </c>
      <c r="D90" s="8" t="s">
        <v>21</v>
      </c>
      <c r="E90" s="9"/>
      <c r="F90" s="8" t="s">
        <v>23</v>
      </c>
      <c r="G90" s="8" t="s">
        <v>24</v>
      </c>
    </row>
    <row r="91" ht="16.5" spans="1:7">
      <c r="A91" s="109">
        <v>1</v>
      </c>
      <c r="B91" s="32" t="s">
        <v>233</v>
      </c>
      <c r="C91" s="32" t="s">
        <v>234</v>
      </c>
      <c r="D91" s="79" t="s">
        <v>235</v>
      </c>
      <c r="E91" s="57"/>
      <c r="F91" s="115">
        <v>400</v>
      </c>
      <c r="G91" s="74">
        <f t="shared" ref="G91:G97" si="6">F91*E91</f>
        <v>0</v>
      </c>
    </row>
    <row r="92" ht="16.5" spans="1:7">
      <c r="A92" s="109">
        <v>2</v>
      </c>
      <c r="B92" s="32" t="s">
        <v>236</v>
      </c>
      <c r="C92" s="32" t="s">
        <v>237</v>
      </c>
      <c r="D92" s="79" t="s">
        <v>238</v>
      </c>
      <c r="E92" s="57"/>
      <c r="F92" s="115">
        <v>500</v>
      </c>
      <c r="G92" s="74">
        <f t="shared" si="6"/>
        <v>0</v>
      </c>
    </row>
    <row r="93" ht="16.5" spans="1:7">
      <c r="A93" s="109">
        <v>3</v>
      </c>
      <c r="B93" s="32" t="s">
        <v>239</v>
      </c>
      <c r="C93" s="32" t="s">
        <v>240</v>
      </c>
      <c r="D93" s="79" t="s">
        <v>238</v>
      </c>
      <c r="E93" s="57"/>
      <c r="F93" s="115">
        <v>50</v>
      </c>
      <c r="G93" s="74">
        <f t="shared" si="6"/>
        <v>0</v>
      </c>
    </row>
    <row r="94" ht="16.5" spans="1:7">
      <c r="A94" s="109">
        <v>4</v>
      </c>
      <c r="B94" s="32" t="s">
        <v>241</v>
      </c>
      <c r="C94" s="32" t="s">
        <v>242</v>
      </c>
      <c r="D94" s="79" t="s">
        <v>238</v>
      </c>
      <c r="E94" s="57"/>
      <c r="F94" s="115">
        <v>20</v>
      </c>
      <c r="G94" s="74">
        <f t="shared" si="6"/>
        <v>0</v>
      </c>
    </row>
    <row r="95" ht="16.5" spans="1:7">
      <c r="A95" s="109">
        <v>5</v>
      </c>
      <c r="B95" s="32" t="s">
        <v>243</v>
      </c>
      <c r="C95" s="32" t="s">
        <v>244</v>
      </c>
      <c r="D95" s="79" t="s">
        <v>245</v>
      </c>
      <c r="E95" s="57"/>
      <c r="F95" s="115">
        <v>2</v>
      </c>
      <c r="G95" s="74">
        <f t="shared" si="6"/>
        <v>0</v>
      </c>
    </row>
    <row r="96" ht="16.5" spans="1:7">
      <c r="A96" s="109">
        <v>6</v>
      </c>
      <c r="B96" s="32" t="s">
        <v>246</v>
      </c>
      <c r="C96" s="32" t="s">
        <v>247</v>
      </c>
      <c r="D96" s="79" t="s">
        <v>103</v>
      </c>
      <c r="E96" s="57"/>
      <c r="F96" s="115">
        <v>50</v>
      </c>
      <c r="G96" s="74">
        <f t="shared" si="6"/>
        <v>0</v>
      </c>
    </row>
    <row r="97" ht="16.5" spans="1:7">
      <c r="A97" s="109">
        <v>7</v>
      </c>
      <c r="B97" s="32" t="s">
        <v>248</v>
      </c>
      <c r="C97" s="32" t="s">
        <v>249</v>
      </c>
      <c r="D97" s="79" t="s">
        <v>103</v>
      </c>
      <c r="E97" s="57"/>
      <c r="F97" s="115">
        <v>600</v>
      </c>
      <c r="G97" s="74">
        <f t="shared" si="6"/>
        <v>0</v>
      </c>
    </row>
    <row r="98" ht="18" spans="1:7">
      <c r="A98" s="27" t="s">
        <v>65</v>
      </c>
      <c r="B98" s="27"/>
      <c r="C98" s="27"/>
      <c r="D98" s="27"/>
      <c r="E98" s="27"/>
      <c r="F98" s="27"/>
      <c r="G98" s="27"/>
    </row>
    <row r="99" ht="16.5" spans="1:7">
      <c r="A99" s="78" t="s">
        <v>18</v>
      </c>
      <c r="B99" s="40" t="s">
        <v>19</v>
      </c>
      <c r="C99" s="40" t="s">
        <v>20</v>
      </c>
      <c r="D99" s="41" t="s">
        <v>21</v>
      </c>
      <c r="E99" s="42"/>
      <c r="F99" s="41" t="s">
        <v>23</v>
      </c>
      <c r="G99" s="41" t="s">
        <v>24</v>
      </c>
    </row>
    <row r="100" ht="16.5" spans="1:7">
      <c r="A100" s="31">
        <v>1</v>
      </c>
      <c r="B100" s="32" t="s">
        <v>66</v>
      </c>
      <c r="C100" s="50" t="s">
        <v>250</v>
      </c>
      <c r="D100" s="79" t="s">
        <v>27</v>
      </c>
      <c r="E100" s="80"/>
      <c r="F100" s="31">
        <v>50</v>
      </c>
      <c r="G100" s="57">
        <f>E100*F100</f>
        <v>0</v>
      </c>
    </row>
    <row r="101" ht="16.5" spans="1:7">
      <c r="A101" s="31">
        <v>2</v>
      </c>
      <c r="B101" s="32" t="s">
        <v>69</v>
      </c>
      <c r="C101" s="50" t="s">
        <v>70</v>
      </c>
      <c r="D101" s="79" t="s">
        <v>27</v>
      </c>
      <c r="E101" s="80"/>
      <c r="F101" s="31">
        <v>6</v>
      </c>
      <c r="G101" s="57">
        <f>E101*F101</f>
        <v>0</v>
      </c>
    </row>
    <row r="102" ht="16.5" spans="1:7">
      <c r="A102" s="58" t="s">
        <v>24</v>
      </c>
      <c r="B102" s="59"/>
      <c r="C102" s="60"/>
      <c r="D102" s="24">
        <f>SUM(G2:G101)</f>
        <v>0</v>
      </c>
      <c r="E102" s="25"/>
      <c r="F102" s="25"/>
      <c r="G102" s="26"/>
    </row>
    <row r="103" ht="18" spans="1:7">
      <c r="A103" s="75" t="s">
        <v>72</v>
      </c>
      <c r="B103" s="76"/>
      <c r="C103" s="76"/>
      <c r="D103" s="76"/>
      <c r="E103" s="76"/>
      <c r="F103" s="76"/>
      <c r="G103" s="77"/>
    </row>
    <row r="104" ht="40" customHeight="1" spans="1:7">
      <c r="A104" s="31">
        <v>1</v>
      </c>
      <c r="B104" s="32" t="s">
        <v>73</v>
      </c>
      <c r="C104" s="33" t="s">
        <v>74</v>
      </c>
      <c r="D104" s="34">
        <f>D102*0.1</f>
        <v>0</v>
      </c>
      <c r="E104" s="34"/>
      <c r="F104" s="34"/>
      <c r="G104" s="34"/>
    </row>
    <row r="105" ht="40" customHeight="1" spans="1:7">
      <c r="A105" s="31">
        <v>2</v>
      </c>
      <c r="B105" s="32" t="s">
        <v>75</v>
      </c>
      <c r="C105" s="33">
        <v>0.06</v>
      </c>
      <c r="D105" s="34">
        <f>(D104+D102)*0.06</f>
        <v>0</v>
      </c>
      <c r="E105" s="34"/>
      <c r="F105" s="34"/>
      <c r="G105" s="34"/>
    </row>
    <row r="106" ht="40" customHeight="1" spans="1:7">
      <c r="A106" s="23" t="s">
        <v>251</v>
      </c>
      <c r="B106" s="23"/>
      <c r="C106" s="23"/>
      <c r="D106" s="34">
        <f>D105+D104+D102</f>
        <v>0</v>
      </c>
      <c r="E106" s="34"/>
      <c r="F106" s="34"/>
      <c r="G106" s="34"/>
    </row>
  </sheetData>
  <mergeCells count="9">
    <mergeCell ref="A1:G1"/>
    <mergeCell ref="A102:C102"/>
    <mergeCell ref="D102:G102"/>
    <mergeCell ref="D104:G104"/>
    <mergeCell ref="D105:G105"/>
    <mergeCell ref="A106:C106"/>
    <mergeCell ref="D106:G106"/>
    <mergeCell ref="B22:B30"/>
    <mergeCell ref="B81:B82"/>
  </mergeCells>
  <pageMargins left="0.7" right="0.7" top="0.75" bottom="0.75" header="0.3" footer="0.3"/>
  <pageSetup paperSize="9" scale="61" fitToHeight="0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99"/>
  <sheetViews>
    <sheetView zoomScale="170" zoomScaleNormal="170" topLeftCell="A32" workbookViewId="0">
      <selection activeCell="E87" sqref="E87"/>
    </sheetView>
  </sheetViews>
  <sheetFormatPr defaultColWidth="9" defaultRowHeight="13.5" outlineLevelCol="6"/>
  <cols>
    <col min="1" max="1" width="6.83333333333333" customWidth="1"/>
    <col min="2" max="2" width="19.3333333333333" customWidth="1"/>
    <col min="3" max="3" width="40.8333333333333" customWidth="1"/>
    <col min="4" max="7" width="10.8333333333333" customWidth="1"/>
  </cols>
  <sheetData>
    <row r="1" ht="34" customHeight="1" spans="1:7">
      <c r="A1" s="1" t="s">
        <v>252</v>
      </c>
      <c r="B1" s="2"/>
      <c r="C1" s="2"/>
      <c r="D1" s="2"/>
      <c r="E1" s="2"/>
      <c r="F1" s="2"/>
      <c r="G1" s="2"/>
    </row>
    <row r="2" ht="18" spans="1:7">
      <c r="A2" s="75" t="s">
        <v>77</v>
      </c>
      <c r="B2" s="76"/>
      <c r="C2" s="76"/>
      <c r="D2" s="76"/>
      <c r="E2" s="76"/>
      <c r="F2" s="76"/>
      <c r="G2" s="77"/>
    </row>
    <row r="3" ht="16.5" spans="1:7">
      <c r="A3" s="78" t="s">
        <v>18</v>
      </c>
      <c r="B3" s="41" t="s">
        <v>19</v>
      </c>
      <c r="C3" s="41" t="s">
        <v>20</v>
      </c>
      <c r="D3" s="41" t="s">
        <v>21</v>
      </c>
      <c r="E3" s="42" t="s">
        <v>22</v>
      </c>
      <c r="F3" s="41" t="s">
        <v>23</v>
      </c>
      <c r="G3" s="41" t="s">
        <v>24</v>
      </c>
    </row>
    <row r="4" ht="16.5" spans="1:7">
      <c r="A4" s="10">
        <v>1</v>
      </c>
      <c r="B4" s="96" t="s">
        <v>78</v>
      </c>
      <c r="C4" s="12" t="s">
        <v>79</v>
      </c>
      <c r="D4" s="63" t="s">
        <v>38</v>
      </c>
      <c r="E4" s="74"/>
      <c r="F4" s="10">
        <f>8*30</f>
        <v>240</v>
      </c>
      <c r="G4" s="14">
        <v>0</v>
      </c>
    </row>
    <row r="5" ht="16.5" spans="1:7">
      <c r="A5" s="10">
        <v>2</v>
      </c>
      <c r="B5" s="96" t="s">
        <v>80</v>
      </c>
      <c r="C5" s="12" t="s">
        <v>81</v>
      </c>
      <c r="D5" s="63" t="s">
        <v>27</v>
      </c>
      <c r="E5" s="74"/>
      <c r="F5" s="10">
        <v>1</v>
      </c>
      <c r="G5" s="14">
        <v>0</v>
      </c>
    </row>
    <row r="6" ht="16.5" spans="1:7">
      <c r="A6" s="10">
        <v>3</v>
      </c>
      <c r="B6" s="96" t="s">
        <v>82</v>
      </c>
      <c r="C6" s="12" t="s">
        <v>253</v>
      </c>
      <c r="D6" s="97" t="s">
        <v>27</v>
      </c>
      <c r="E6" s="98"/>
      <c r="F6" s="10">
        <v>1</v>
      </c>
      <c r="G6" s="14">
        <v>0</v>
      </c>
    </row>
    <row r="7" ht="16.5" spans="1:7">
      <c r="A7" s="10">
        <v>4</v>
      </c>
      <c r="B7" s="96" t="s">
        <v>84</v>
      </c>
      <c r="C7" s="12" t="s">
        <v>85</v>
      </c>
      <c r="D7" s="63" t="s">
        <v>27</v>
      </c>
      <c r="E7" s="74"/>
      <c r="F7" s="10">
        <v>280</v>
      </c>
      <c r="G7" s="14">
        <v>0</v>
      </c>
    </row>
    <row r="8" ht="16.5" spans="1:7">
      <c r="A8" s="10">
        <v>5</v>
      </c>
      <c r="B8" s="96" t="s">
        <v>254</v>
      </c>
      <c r="C8" s="12" t="s">
        <v>255</v>
      </c>
      <c r="D8" s="63" t="s">
        <v>27</v>
      </c>
      <c r="E8" s="74"/>
      <c r="F8" s="10">
        <v>1</v>
      </c>
      <c r="G8" s="14">
        <v>0</v>
      </c>
    </row>
    <row r="9" ht="16.5" spans="1:7">
      <c r="A9" s="10">
        <v>6</v>
      </c>
      <c r="B9" s="96" t="s">
        <v>86</v>
      </c>
      <c r="C9" s="12" t="s">
        <v>256</v>
      </c>
      <c r="D9" s="63" t="s">
        <v>27</v>
      </c>
      <c r="E9" s="74"/>
      <c r="F9" s="10">
        <v>1</v>
      </c>
      <c r="G9" s="14">
        <v>0</v>
      </c>
    </row>
    <row r="10" ht="16.5" spans="1:7">
      <c r="A10" s="10">
        <v>7</v>
      </c>
      <c r="B10" s="96" t="s">
        <v>88</v>
      </c>
      <c r="C10" s="12" t="s">
        <v>89</v>
      </c>
      <c r="D10" s="63" t="s">
        <v>30</v>
      </c>
      <c r="E10" s="74"/>
      <c r="F10" s="10">
        <v>2</v>
      </c>
      <c r="G10" s="14">
        <v>0</v>
      </c>
    </row>
    <row r="11" ht="16.5" spans="1:7">
      <c r="A11" s="10">
        <v>8</v>
      </c>
      <c r="B11" s="96" t="s">
        <v>90</v>
      </c>
      <c r="C11" s="12" t="s">
        <v>91</v>
      </c>
      <c r="D11" s="63" t="s">
        <v>30</v>
      </c>
      <c r="E11" s="74"/>
      <c r="F11" s="10">
        <v>1</v>
      </c>
      <c r="G11" s="14">
        <v>0</v>
      </c>
    </row>
    <row r="12" ht="16.5" spans="1:7">
      <c r="A12" s="10">
        <v>9</v>
      </c>
      <c r="B12" s="96" t="s">
        <v>92</v>
      </c>
      <c r="C12" s="12" t="s">
        <v>93</v>
      </c>
      <c r="D12" s="63" t="s">
        <v>38</v>
      </c>
      <c r="E12" s="74"/>
      <c r="F12" s="10">
        <f>17*1.2</f>
        <v>20.4</v>
      </c>
      <c r="G12" s="14">
        <v>0</v>
      </c>
    </row>
    <row r="13" ht="18" spans="1:7">
      <c r="A13" s="75" t="s">
        <v>100</v>
      </c>
      <c r="B13" s="76"/>
      <c r="C13" s="76"/>
      <c r="D13" s="76"/>
      <c r="E13" s="76"/>
      <c r="F13" s="76"/>
      <c r="G13" s="77"/>
    </row>
    <row r="14" ht="16.5" spans="1:7">
      <c r="A14" s="78" t="s">
        <v>18</v>
      </c>
      <c r="B14" s="41" t="s">
        <v>19</v>
      </c>
      <c r="C14" s="41" t="s">
        <v>20</v>
      </c>
      <c r="D14" s="41" t="s">
        <v>21</v>
      </c>
      <c r="E14" s="42" t="s">
        <v>22</v>
      </c>
      <c r="F14" s="41" t="s">
        <v>23</v>
      </c>
      <c r="G14" s="41" t="s">
        <v>24</v>
      </c>
    </row>
    <row r="15" ht="16.5" spans="1:7">
      <c r="A15" s="10">
        <v>1</v>
      </c>
      <c r="B15" s="96" t="s">
        <v>101</v>
      </c>
      <c r="C15" s="12" t="s">
        <v>102</v>
      </c>
      <c r="D15" s="63" t="s">
        <v>103</v>
      </c>
      <c r="E15" s="74"/>
      <c r="F15" s="10">
        <v>40</v>
      </c>
      <c r="G15" s="14">
        <f t="shared" ref="G15:G19" si="0">E15*F15</f>
        <v>0</v>
      </c>
    </row>
    <row r="16" ht="16.5" spans="1:7">
      <c r="A16" s="10">
        <v>2</v>
      </c>
      <c r="B16" s="96" t="s">
        <v>104</v>
      </c>
      <c r="C16" s="12" t="s">
        <v>105</v>
      </c>
      <c r="D16" s="63" t="s">
        <v>103</v>
      </c>
      <c r="E16" s="74"/>
      <c r="F16" s="10">
        <v>28</v>
      </c>
      <c r="G16" s="14">
        <f t="shared" si="0"/>
        <v>0</v>
      </c>
    </row>
    <row r="17" ht="16.5" spans="1:7">
      <c r="A17" s="10">
        <v>3</v>
      </c>
      <c r="B17" s="96" t="s">
        <v>106</v>
      </c>
      <c r="C17" s="12" t="s">
        <v>107</v>
      </c>
      <c r="D17" s="63" t="s">
        <v>103</v>
      </c>
      <c r="E17" s="74"/>
      <c r="F17" s="10">
        <v>340</v>
      </c>
      <c r="G17" s="14">
        <f t="shared" si="0"/>
        <v>0</v>
      </c>
    </row>
    <row r="18" ht="16.5" spans="1:7">
      <c r="A18" s="10">
        <v>4</v>
      </c>
      <c r="B18" s="96" t="s">
        <v>108</v>
      </c>
      <c r="C18" s="12" t="s">
        <v>109</v>
      </c>
      <c r="D18" s="63" t="s">
        <v>45</v>
      </c>
      <c r="E18" s="74"/>
      <c r="F18" s="10">
        <v>3700</v>
      </c>
      <c r="G18" s="14">
        <v>0</v>
      </c>
    </row>
    <row r="19" ht="16.5" spans="1:7">
      <c r="A19" s="10">
        <v>5</v>
      </c>
      <c r="B19" s="96" t="s">
        <v>110</v>
      </c>
      <c r="C19" s="12" t="s">
        <v>111</v>
      </c>
      <c r="D19" s="63" t="s">
        <v>27</v>
      </c>
      <c r="E19" s="74"/>
      <c r="F19" s="10">
        <v>1</v>
      </c>
      <c r="G19" s="14">
        <v>0</v>
      </c>
    </row>
    <row r="20" ht="16.5" spans="1:7">
      <c r="A20" s="10">
        <v>6</v>
      </c>
      <c r="B20" s="82" t="s">
        <v>112</v>
      </c>
      <c r="C20" s="12" t="s">
        <v>113</v>
      </c>
      <c r="D20" s="63" t="s">
        <v>114</v>
      </c>
      <c r="E20" s="74"/>
      <c r="F20" s="10">
        <v>54</v>
      </c>
      <c r="G20" s="14">
        <v>0</v>
      </c>
    </row>
    <row r="21" ht="16.5" spans="1:7">
      <c r="A21" s="10">
        <v>7</v>
      </c>
      <c r="B21" s="82"/>
      <c r="C21" s="12" t="s">
        <v>115</v>
      </c>
      <c r="D21" s="63" t="s">
        <v>116</v>
      </c>
      <c r="E21" s="74"/>
      <c r="F21" s="10">
        <v>4</v>
      </c>
      <c r="G21" s="14">
        <v>0</v>
      </c>
    </row>
    <row r="22" ht="16.5" spans="1:7">
      <c r="A22" s="10">
        <v>8</v>
      </c>
      <c r="B22" s="82"/>
      <c r="C22" s="12" t="s">
        <v>107</v>
      </c>
      <c r="D22" s="63" t="s">
        <v>103</v>
      </c>
      <c r="E22" s="74"/>
      <c r="F22" s="10">
        <v>50</v>
      </c>
      <c r="G22" s="14">
        <v>0</v>
      </c>
    </row>
    <row r="23" ht="16.5" spans="1:7">
      <c r="A23" s="10">
        <v>9</v>
      </c>
      <c r="B23" s="82"/>
      <c r="C23" s="12" t="s">
        <v>117</v>
      </c>
      <c r="D23" s="63" t="s">
        <v>118</v>
      </c>
      <c r="E23" s="74"/>
      <c r="F23" s="10">
        <v>30</v>
      </c>
      <c r="G23" s="14">
        <v>0</v>
      </c>
    </row>
    <row r="24" ht="16.5" spans="1:7">
      <c r="A24" s="10">
        <v>10</v>
      </c>
      <c r="B24" s="82"/>
      <c r="C24" s="12" t="s">
        <v>102</v>
      </c>
      <c r="D24" s="63" t="s">
        <v>103</v>
      </c>
      <c r="E24" s="74"/>
      <c r="F24" s="10">
        <v>20</v>
      </c>
      <c r="G24" s="14">
        <f>E24*F24</f>
        <v>0</v>
      </c>
    </row>
    <row r="25" ht="16.5" spans="1:7">
      <c r="A25" s="10">
        <v>11</v>
      </c>
      <c r="B25" s="82"/>
      <c r="C25" s="12" t="s">
        <v>105</v>
      </c>
      <c r="D25" s="63" t="s">
        <v>103</v>
      </c>
      <c r="E25" s="74"/>
      <c r="F25" s="10">
        <v>20</v>
      </c>
      <c r="G25" s="14">
        <f>E25*F25</f>
        <v>0</v>
      </c>
    </row>
    <row r="26" ht="16.5" spans="1:7">
      <c r="A26" s="10">
        <v>12</v>
      </c>
      <c r="B26" s="82"/>
      <c r="C26" s="12" t="s">
        <v>119</v>
      </c>
      <c r="D26" s="63" t="s">
        <v>103</v>
      </c>
      <c r="E26" s="74"/>
      <c r="F26" s="10">
        <v>20</v>
      </c>
      <c r="G26" s="14">
        <f>F26*E26</f>
        <v>0</v>
      </c>
    </row>
    <row r="27" ht="16.5" spans="1:7">
      <c r="A27" s="10">
        <v>13</v>
      </c>
      <c r="B27" s="82"/>
      <c r="C27" s="12" t="s">
        <v>120</v>
      </c>
      <c r="D27" s="63" t="s">
        <v>45</v>
      </c>
      <c r="E27" s="74"/>
      <c r="F27" s="10">
        <v>20</v>
      </c>
      <c r="G27" s="14">
        <v>0</v>
      </c>
    </row>
    <row r="28" ht="16.5" spans="1:7">
      <c r="A28" s="10">
        <v>14</v>
      </c>
      <c r="B28" s="82"/>
      <c r="C28" s="12" t="s">
        <v>121</v>
      </c>
      <c r="D28" s="63" t="s">
        <v>45</v>
      </c>
      <c r="E28" s="74"/>
      <c r="F28" s="10">
        <v>25</v>
      </c>
      <c r="G28" s="14">
        <v>0</v>
      </c>
    </row>
    <row r="29" ht="16.5" spans="1:7">
      <c r="A29" s="10">
        <v>15</v>
      </c>
      <c r="B29" s="99" t="s">
        <v>122</v>
      </c>
      <c r="C29" s="12" t="s">
        <v>123</v>
      </c>
      <c r="D29" s="63" t="s">
        <v>45</v>
      </c>
      <c r="E29" s="74"/>
      <c r="F29" s="10">
        <v>30</v>
      </c>
      <c r="G29" s="14">
        <v>0</v>
      </c>
    </row>
    <row r="30" ht="16.5" spans="1:7">
      <c r="A30" s="10">
        <v>16</v>
      </c>
      <c r="B30" s="96" t="s">
        <v>124</v>
      </c>
      <c r="C30" s="12" t="s">
        <v>125</v>
      </c>
      <c r="D30" s="63" t="s">
        <v>45</v>
      </c>
      <c r="E30" s="74"/>
      <c r="F30" s="10">
        <v>12.5</v>
      </c>
      <c r="G30" s="14">
        <v>0</v>
      </c>
    </row>
    <row r="31" ht="18" spans="1:7">
      <c r="A31" s="75" t="s">
        <v>126</v>
      </c>
      <c r="B31" s="76"/>
      <c r="C31" s="76"/>
      <c r="D31" s="76"/>
      <c r="E31" s="76"/>
      <c r="F31" s="76"/>
      <c r="G31" s="77"/>
    </row>
    <row r="32" ht="16.5" spans="1:7">
      <c r="A32" s="78" t="s">
        <v>18</v>
      </c>
      <c r="B32" s="41" t="s">
        <v>19</v>
      </c>
      <c r="C32" s="41" t="s">
        <v>20</v>
      </c>
      <c r="D32" s="41" t="s">
        <v>21</v>
      </c>
      <c r="E32" s="42" t="s">
        <v>22</v>
      </c>
      <c r="F32" s="41" t="s">
        <v>23</v>
      </c>
      <c r="G32" s="41" t="s">
        <v>24</v>
      </c>
    </row>
    <row r="33" ht="44" customHeight="1" spans="1:7">
      <c r="A33" s="10">
        <v>1</v>
      </c>
      <c r="B33" s="12" t="s">
        <v>127</v>
      </c>
      <c r="C33" s="12" t="s">
        <v>128</v>
      </c>
      <c r="D33" s="63" t="s">
        <v>129</v>
      </c>
      <c r="E33" s="74"/>
      <c r="F33" s="63">
        <v>24</v>
      </c>
      <c r="G33" s="14">
        <f>F33*E33</f>
        <v>0</v>
      </c>
    </row>
    <row r="34" ht="29" customHeight="1" spans="1:7">
      <c r="A34" s="10">
        <v>2</v>
      </c>
      <c r="B34" s="96" t="s">
        <v>130</v>
      </c>
      <c r="C34" s="96" t="s">
        <v>131</v>
      </c>
      <c r="D34" s="63" t="s">
        <v>129</v>
      </c>
      <c r="E34" s="74"/>
      <c r="F34" s="63">
        <v>12</v>
      </c>
      <c r="G34" s="14">
        <f t="shared" ref="G34:G39" si="1">F34*E34</f>
        <v>0</v>
      </c>
    </row>
    <row r="35" ht="16.5" spans="1:7">
      <c r="A35" s="10">
        <v>3</v>
      </c>
      <c r="B35" s="96" t="s">
        <v>132</v>
      </c>
      <c r="C35" s="11" t="s">
        <v>133</v>
      </c>
      <c r="D35" s="63" t="s">
        <v>129</v>
      </c>
      <c r="E35" s="74"/>
      <c r="F35" s="63">
        <v>4</v>
      </c>
      <c r="G35" s="14">
        <f t="shared" si="1"/>
        <v>0</v>
      </c>
    </row>
    <row r="36" ht="16.5" spans="1:7">
      <c r="A36" s="10">
        <v>4</v>
      </c>
      <c r="B36" s="96" t="s">
        <v>134</v>
      </c>
      <c r="C36" s="11" t="s">
        <v>135</v>
      </c>
      <c r="D36" s="63" t="s">
        <v>129</v>
      </c>
      <c r="E36" s="74"/>
      <c r="F36" s="63">
        <v>4</v>
      </c>
      <c r="G36" s="14">
        <f t="shared" si="1"/>
        <v>0</v>
      </c>
    </row>
    <row r="37" ht="16.5" spans="1:7">
      <c r="A37" s="10">
        <v>5</v>
      </c>
      <c r="B37" s="96" t="s">
        <v>136</v>
      </c>
      <c r="C37" s="11" t="s">
        <v>137</v>
      </c>
      <c r="D37" s="63" t="s">
        <v>30</v>
      </c>
      <c r="E37" s="74"/>
      <c r="F37" s="63">
        <v>2</v>
      </c>
      <c r="G37" s="14">
        <f t="shared" si="1"/>
        <v>0</v>
      </c>
    </row>
    <row r="38" ht="16.5" spans="1:7">
      <c r="A38" s="10">
        <v>6</v>
      </c>
      <c r="B38" s="96" t="s">
        <v>138</v>
      </c>
      <c r="C38" s="11" t="s">
        <v>139</v>
      </c>
      <c r="D38" s="63" t="s">
        <v>140</v>
      </c>
      <c r="E38" s="74"/>
      <c r="F38" s="63">
        <v>2</v>
      </c>
      <c r="G38" s="14">
        <f t="shared" si="1"/>
        <v>0</v>
      </c>
    </row>
    <row r="39" ht="16.5" spans="1:7">
      <c r="A39" s="10">
        <v>7</v>
      </c>
      <c r="B39" s="96" t="s">
        <v>141</v>
      </c>
      <c r="C39" s="11" t="s">
        <v>142</v>
      </c>
      <c r="D39" s="63" t="s">
        <v>129</v>
      </c>
      <c r="E39" s="74"/>
      <c r="F39" s="63">
        <v>4</v>
      </c>
      <c r="G39" s="14">
        <f t="shared" si="1"/>
        <v>0</v>
      </c>
    </row>
    <row r="40" ht="16.5" spans="1:7">
      <c r="A40" s="10">
        <v>8</v>
      </c>
      <c r="B40" s="96" t="s">
        <v>143</v>
      </c>
      <c r="C40" s="11" t="s">
        <v>144</v>
      </c>
      <c r="D40" s="63" t="s">
        <v>30</v>
      </c>
      <c r="E40" s="74"/>
      <c r="F40" s="63">
        <v>1</v>
      </c>
      <c r="G40" s="14">
        <v>0</v>
      </c>
    </row>
    <row r="41" ht="16.5" spans="1:7">
      <c r="A41" s="10">
        <v>9</v>
      </c>
      <c r="B41" s="96" t="s">
        <v>145</v>
      </c>
      <c r="C41" s="11" t="s">
        <v>146</v>
      </c>
      <c r="D41" s="63" t="s">
        <v>140</v>
      </c>
      <c r="E41" s="74"/>
      <c r="F41" s="63">
        <v>2</v>
      </c>
      <c r="G41" s="14">
        <v>0</v>
      </c>
    </row>
    <row r="42" ht="16.5" spans="1:7">
      <c r="A42" s="10">
        <v>10</v>
      </c>
      <c r="B42" s="96" t="s">
        <v>147</v>
      </c>
      <c r="C42" s="11" t="s">
        <v>148</v>
      </c>
      <c r="D42" s="63" t="s">
        <v>30</v>
      </c>
      <c r="E42" s="74"/>
      <c r="F42" s="63">
        <v>1</v>
      </c>
      <c r="G42" s="14">
        <v>0</v>
      </c>
    </row>
    <row r="43" ht="16.5" spans="1:7">
      <c r="A43" s="10">
        <v>11</v>
      </c>
      <c r="B43" s="96" t="s">
        <v>149</v>
      </c>
      <c r="C43" s="11" t="s">
        <v>150</v>
      </c>
      <c r="D43" s="63" t="s">
        <v>140</v>
      </c>
      <c r="E43" s="74"/>
      <c r="F43" s="63">
        <v>1</v>
      </c>
      <c r="G43" s="14">
        <v>0</v>
      </c>
    </row>
    <row r="44" ht="18" spans="1:7">
      <c r="A44" s="75" t="s">
        <v>151</v>
      </c>
      <c r="B44" s="76"/>
      <c r="C44" s="76"/>
      <c r="D44" s="76"/>
      <c r="E44" s="76"/>
      <c r="F44" s="76"/>
      <c r="G44" s="77"/>
    </row>
    <row r="45" ht="16.5" spans="1:7">
      <c r="A45" s="78" t="s">
        <v>18</v>
      </c>
      <c r="B45" s="41" t="s">
        <v>19</v>
      </c>
      <c r="C45" s="41" t="s">
        <v>20</v>
      </c>
      <c r="D45" s="41" t="s">
        <v>21</v>
      </c>
      <c r="E45" s="42" t="s">
        <v>22</v>
      </c>
      <c r="F45" s="41" t="s">
        <v>23</v>
      </c>
      <c r="G45" s="41" t="s">
        <v>24</v>
      </c>
    </row>
    <row r="46" ht="16.5" spans="1:7">
      <c r="A46" s="100">
        <v>1</v>
      </c>
      <c r="B46" s="12" t="s">
        <v>152</v>
      </c>
      <c r="C46" s="12" t="s">
        <v>153</v>
      </c>
      <c r="D46" s="63" t="s">
        <v>27</v>
      </c>
      <c r="E46" s="14"/>
      <c r="F46" s="63">
        <v>1</v>
      </c>
      <c r="G46" s="63">
        <v>0</v>
      </c>
    </row>
    <row r="47" ht="16.5" spans="1:7">
      <c r="A47" s="100">
        <v>2</v>
      </c>
      <c r="B47" s="12" t="s">
        <v>154</v>
      </c>
      <c r="C47" s="12" t="s">
        <v>155</v>
      </c>
      <c r="D47" s="63" t="s">
        <v>45</v>
      </c>
      <c r="E47" s="14"/>
      <c r="F47" s="63">
        <f>5*15</f>
        <v>75</v>
      </c>
      <c r="G47" s="63">
        <f>F47*E47</f>
        <v>0</v>
      </c>
    </row>
    <row r="48" ht="16.5" spans="1:7">
      <c r="A48" s="100">
        <v>3</v>
      </c>
      <c r="B48" s="12" t="s">
        <v>156</v>
      </c>
      <c r="C48" s="12" t="s">
        <v>257</v>
      </c>
      <c r="D48" s="101" t="s">
        <v>30</v>
      </c>
      <c r="E48" s="22"/>
      <c r="F48" s="101">
        <v>2</v>
      </c>
      <c r="G48" s="63">
        <v>0</v>
      </c>
    </row>
    <row r="49" ht="16.5" spans="1:7">
      <c r="A49" s="100">
        <v>4</v>
      </c>
      <c r="B49" s="12" t="s">
        <v>158</v>
      </c>
      <c r="C49" s="12" t="s">
        <v>159</v>
      </c>
      <c r="D49" s="63" t="s">
        <v>140</v>
      </c>
      <c r="E49" s="14"/>
      <c r="F49" s="63">
        <v>2</v>
      </c>
      <c r="G49" s="63">
        <f t="shared" ref="G46:G58" si="2">F49*E49</f>
        <v>0</v>
      </c>
    </row>
    <row r="50" ht="16.5" spans="1:7">
      <c r="A50" s="100">
        <v>5</v>
      </c>
      <c r="B50" s="12" t="s">
        <v>160</v>
      </c>
      <c r="C50" s="12" t="s">
        <v>161</v>
      </c>
      <c r="D50" s="63" t="s">
        <v>30</v>
      </c>
      <c r="E50" s="14"/>
      <c r="F50" s="63">
        <v>1</v>
      </c>
      <c r="G50" s="63">
        <f t="shared" si="2"/>
        <v>0</v>
      </c>
    </row>
    <row r="51" ht="16.5" spans="1:7">
      <c r="A51" s="100">
        <v>6</v>
      </c>
      <c r="B51" s="12" t="s">
        <v>162</v>
      </c>
      <c r="C51" s="12" t="s">
        <v>163</v>
      </c>
      <c r="D51" s="63" t="s">
        <v>30</v>
      </c>
      <c r="E51" s="14"/>
      <c r="F51" s="63">
        <v>2</v>
      </c>
      <c r="G51" s="63">
        <f t="shared" si="2"/>
        <v>0</v>
      </c>
    </row>
    <row r="52" ht="16.5" spans="1:7">
      <c r="A52" s="100">
        <v>7</v>
      </c>
      <c r="B52" s="12" t="s">
        <v>164</v>
      </c>
      <c r="C52" s="12" t="s">
        <v>165</v>
      </c>
      <c r="D52" s="63" t="s">
        <v>30</v>
      </c>
      <c r="E52" s="14"/>
      <c r="F52" s="63">
        <v>1</v>
      </c>
      <c r="G52" s="63">
        <f t="shared" si="2"/>
        <v>0</v>
      </c>
    </row>
    <row r="53" ht="16.5" spans="1:7">
      <c r="A53" s="100">
        <v>8</v>
      </c>
      <c r="B53" s="12" t="s">
        <v>166</v>
      </c>
      <c r="C53" s="12" t="s">
        <v>167</v>
      </c>
      <c r="D53" s="63" t="s">
        <v>140</v>
      </c>
      <c r="E53" s="14"/>
      <c r="F53" s="63">
        <v>4</v>
      </c>
      <c r="G53" s="63">
        <f t="shared" si="2"/>
        <v>0</v>
      </c>
    </row>
    <row r="54" ht="16.5" spans="1:7">
      <c r="A54" s="100">
        <v>9</v>
      </c>
      <c r="B54" s="12" t="s">
        <v>168</v>
      </c>
      <c r="C54" s="12" t="s">
        <v>169</v>
      </c>
      <c r="D54" s="63" t="s">
        <v>30</v>
      </c>
      <c r="E54" s="14"/>
      <c r="F54" s="63">
        <v>2</v>
      </c>
      <c r="G54" s="63">
        <f t="shared" si="2"/>
        <v>0</v>
      </c>
    </row>
    <row r="55" ht="16.5" spans="1:7">
      <c r="A55" s="100">
        <v>10</v>
      </c>
      <c r="B55" s="12" t="s">
        <v>170</v>
      </c>
      <c r="C55" s="12" t="s">
        <v>171</v>
      </c>
      <c r="D55" s="63" t="s">
        <v>30</v>
      </c>
      <c r="E55" s="14"/>
      <c r="F55" s="63">
        <v>2</v>
      </c>
      <c r="G55" s="63">
        <f t="shared" si="2"/>
        <v>0</v>
      </c>
    </row>
    <row r="56" ht="16.5" spans="1:7">
      <c r="A56" s="100">
        <v>11</v>
      </c>
      <c r="B56" s="12" t="s">
        <v>172</v>
      </c>
      <c r="C56" s="12" t="s">
        <v>173</v>
      </c>
      <c r="D56" s="63" t="s">
        <v>30</v>
      </c>
      <c r="E56" s="14"/>
      <c r="F56" s="63">
        <v>2</v>
      </c>
      <c r="G56" s="63">
        <f t="shared" si="2"/>
        <v>0</v>
      </c>
    </row>
    <row r="57" ht="16.5" spans="1:7">
      <c r="A57" s="100">
        <v>12</v>
      </c>
      <c r="B57" s="12" t="s">
        <v>174</v>
      </c>
      <c r="C57" s="12" t="s">
        <v>175</v>
      </c>
      <c r="D57" s="63" t="s">
        <v>140</v>
      </c>
      <c r="E57" s="14"/>
      <c r="F57" s="63">
        <v>2</v>
      </c>
      <c r="G57" s="63">
        <f t="shared" si="2"/>
        <v>0</v>
      </c>
    </row>
    <row r="58" ht="16.5" spans="1:7">
      <c r="A58" s="100">
        <v>13</v>
      </c>
      <c r="B58" s="102" t="s">
        <v>176</v>
      </c>
      <c r="C58" s="102" t="s">
        <v>177</v>
      </c>
      <c r="D58" s="63" t="s">
        <v>140</v>
      </c>
      <c r="E58" s="14"/>
      <c r="F58" s="63">
        <v>2</v>
      </c>
      <c r="G58" s="63">
        <f t="shared" si="2"/>
        <v>0</v>
      </c>
    </row>
    <row r="59" ht="18" spans="1:7">
      <c r="A59" s="75" t="s">
        <v>178</v>
      </c>
      <c r="B59" s="76"/>
      <c r="C59" s="76"/>
      <c r="D59" s="76"/>
      <c r="E59" s="76"/>
      <c r="F59" s="76"/>
      <c r="G59" s="77"/>
    </row>
    <row r="60" ht="16.5" spans="1:7">
      <c r="A60" s="78" t="s">
        <v>18</v>
      </c>
      <c r="B60" s="41" t="s">
        <v>19</v>
      </c>
      <c r="C60" s="41" t="s">
        <v>20</v>
      </c>
      <c r="D60" s="41" t="s">
        <v>21</v>
      </c>
      <c r="E60" s="42" t="s">
        <v>22</v>
      </c>
      <c r="F60" s="41" t="s">
        <v>23</v>
      </c>
      <c r="G60" s="41" t="s">
        <v>24</v>
      </c>
    </row>
    <row r="61" ht="16.5" spans="1:7">
      <c r="A61" s="100">
        <v>1</v>
      </c>
      <c r="B61" s="103" t="s">
        <v>179</v>
      </c>
      <c r="C61" s="103" t="s">
        <v>180</v>
      </c>
      <c r="D61" s="63" t="s">
        <v>140</v>
      </c>
      <c r="E61" s="104"/>
      <c r="F61" s="100">
        <v>20</v>
      </c>
      <c r="G61" s="63">
        <f t="shared" ref="G61:G67" si="3">F61*E61</f>
        <v>0</v>
      </c>
    </row>
    <row r="62" ht="16.5" spans="1:7">
      <c r="A62" s="100">
        <v>2</v>
      </c>
      <c r="B62" s="11" t="s">
        <v>181</v>
      </c>
      <c r="C62" s="11" t="s">
        <v>182</v>
      </c>
      <c r="D62" s="10" t="s">
        <v>129</v>
      </c>
      <c r="E62" s="105"/>
      <c r="F62" s="10">
        <v>30</v>
      </c>
      <c r="G62" s="63">
        <f t="shared" si="3"/>
        <v>0</v>
      </c>
    </row>
    <row r="63" ht="16.5" spans="1:7">
      <c r="A63" s="100">
        <v>3</v>
      </c>
      <c r="B63" s="11" t="s">
        <v>183</v>
      </c>
      <c r="C63" s="11" t="s">
        <v>184</v>
      </c>
      <c r="D63" s="63" t="s">
        <v>140</v>
      </c>
      <c r="E63" s="105"/>
      <c r="F63" s="10">
        <v>2</v>
      </c>
      <c r="G63" s="63">
        <f t="shared" si="3"/>
        <v>0</v>
      </c>
    </row>
    <row r="64" ht="16.5" spans="1:7">
      <c r="A64" s="100">
        <v>4</v>
      </c>
      <c r="B64" s="11" t="s">
        <v>185</v>
      </c>
      <c r="C64" s="11" t="s">
        <v>186</v>
      </c>
      <c r="D64" s="63" t="s">
        <v>187</v>
      </c>
      <c r="E64" s="105"/>
      <c r="F64" s="10">
        <v>2</v>
      </c>
      <c r="G64" s="63">
        <f t="shared" si="3"/>
        <v>0</v>
      </c>
    </row>
    <row r="65" ht="16.5" spans="1:7">
      <c r="A65" s="100">
        <v>5</v>
      </c>
      <c r="B65" s="11" t="s">
        <v>188</v>
      </c>
      <c r="C65" s="11" t="s">
        <v>189</v>
      </c>
      <c r="D65" s="63" t="s">
        <v>140</v>
      </c>
      <c r="E65" s="105"/>
      <c r="F65" s="10">
        <v>2</v>
      </c>
      <c r="G65" s="63">
        <f t="shared" si="3"/>
        <v>0</v>
      </c>
    </row>
    <row r="66" ht="33" spans="1:7">
      <c r="A66" s="100">
        <v>6</v>
      </c>
      <c r="B66" s="12" t="s">
        <v>190</v>
      </c>
      <c r="C66" s="12" t="s">
        <v>191</v>
      </c>
      <c r="D66" s="63" t="s">
        <v>192</v>
      </c>
      <c r="E66" s="14"/>
      <c r="F66" s="63">
        <v>2</v>
      </c>
      <c r="G66" s="63">
        <f t="shared" si="3"/>
        <v>0</v>
      </c>
    </row>
    <row r="67" ht="16.5" spans="1:7">
      <c r="A67" s="100">
        <v>7</v>
      </c>
      <c r="B67" s="11" t="s">
        <v>193</v>
      </c>
      <c r="C67" s="11" t="s">
        <v>194</v>
      </c>
      <c r="D67" s="63" t="s">
        <v>140</v>
      </c>
      <c r="E67" s="105"/>
      <c r="F67" s="10">
        <v>2</v>
      </c>
      <c r="G67" s="63">
        <f t="shared" si="3"/>
        <v>0</v>
      </c>
    </row>
    <row r="68" ht="16.5" spans="1:7">
      <c r="A68" s="100">
        <v>8</v>
      </c>
      <c r="B68" s="11" t="s">
        <v>195</v>
      </c>
      <c r="C68" s="11" t="s">
        <v>196</v>
      </c>
      <c r="D68" s="63" t="s">
        <v>30</v>
      </c>
      <c r="E68" s="105"/>
      <c r="F68" s="10">
        <v>2</v>
      </c>
      <c r="G68" s="63">
        <v>0</v>
      </c>
    </row>
    <row r="69" ht="16.5" spans="1:7">
      <c r="A69" s="100">
        <v>9</v>
      </c>
      <c r="B69" s="11" t="s">
        <v>197</v>
      </c>
      <c r="C69" s="11" t="s">
        <v>198</v>
      </c>
      <c r="D69" s="63" t="s">
        <v>30</v>
      </c>
      <c r="E69" s="105"/>
      <c r="F69" s="10">
        <v>6</v>
      </c>
      <c r="G69" s="63">
        <v>0</v>
      </c>
    </row>
    <row r="70" ht="16.5" spans="1:7">
      <c r="A70" s="100">
        <v>10</v>
      </c>
      <c r="B70" s="11" t="s">
        <v>199</v>
      </c>
      <c r="C70" s="11" t="s">
        <v>200</v>
      </c>
      <c r="D70" s="63" t="s">
        <v>30</v>
      </c>
      <c r="E70" s="105"/>
      <c r="F70" s="10">
        <v>6</v>
      </c>
      <c r="G70" s="63">
        <v>0</v>
      </c>
    </row>
    <row r="71" ht="16.5" spans="1:7">
      <c r="A71" s="100">
        <v>11</v>
      </c>
      <c r="B71" s="12" t="s">
        <v>201</v>
      </c>
      <c r="C71" s="12" t="s">
        <v>202</v>
      </c>
      <c r="D71" s="63" t="s">
        <v>203</v>
      </c>
      <c r="E71" s="14"/>
      <c r="F71" s="63">
        <v>20</v>
      </c>
      <c r="G71" s="63">
        <v>0</v>
      </c>
    </row>
    <row r="72" ht="16.5" spans="1:7">
      <c r="A72" s="100">
        <v>12</v>
      </c>
      <c r="B72" s="12" t="s">
        <v>204</v>
      </c>
      <c r="C72" s="11" t="s">
        <v>205</v>
      </c>
      <c r="D72" s="63" t="s">
        <v>206</v>
      </c>
      <c r="E72" s="14"/>
      <c r="F72" s="63">
        <v>1</v>
      </c>
      <c r="G72" s="63">
        <v>0</v>
      </c>
    </row>
    <row r="73" ht="18" spans="1:7">
      <c r="A73" s="27" t="s">
        <v>207</v>
      </c>
      <c r="B73" s="27"/>
      <c r="C73" s="27"/>
      <c r="D73" s="27"/>
      <c r="E73" s="27"/>
      <c r="F73" s="27"/>
      <c r="G73" s="27"/>
    </row>
    <row r="74" ht="16.5" spans="1:7">
      <c r="A74" s="106" t="s">
        <v>18</v>
      </c>
      <c r="B74" s="7" t="s">
        <v>19</v>
      </c>
      <c r="C74" s="7" t="s">
        <v>20</v>
      </c>
      <c r="D74" s="8" t="s">
        <v>21</v>
      </c>
      <c r="E74" s="42" t="s">
        <v>22</v>
      </c>
      <c r="F74" s="8" t="s">
        <v>23</v>
      </c>
      <c r="G74" s="8" t="s">
        <v>24</v>
      </c>
    </row>
    <row r="75" ht="16.5" spans="1:7">
      <c r="A75" s="10">
        <v>1</v>
      </c>
      <c r="B75" s="96" t="s">
        <v>208</v>
      </c>
      <c r="C75" s="12" t="s">
        <v>209</v>
      </c>
      <c r="D75" s="97" t="s">
        <v>68</v>
      </c>
      <c r="E75" s="98"/>
      <c r="F75" s="10">
        <v>10</v>
      </c>
      <c r="G75" s="74">
        <f t="shared" ref="G75:G78" si="4">E75*F75</f>
        <v>0</v>
      </c>
    </row>
    <row r="76" ht="16.5" spans="1:7">
      <c r="A76" s="10">
        <v>2</v>
      </c>
      <c r="B76" s="96" t="s">
        <v>210</v>
      </c>
      <c r="C76" s="12" t="s">
        <v>211</v>
      </c>
      <c r="D76" s="97" t="s">
        <v>68</v>
      </c>
      <c r="E76" s="98"/>
      <c r="F76" s="10">
        <v>5</v>
      </c>
      <c r="G76" s="74">
        <f t="shared" si="4"/>
        <v>0</v>
      </c>
    </row>
    <row r="77" ht="16.5" spans="1:7">
      <c r="A77" s="10">
        <v>3</v>
      </c>
      <c r="B77" s="32" t="s">
        <v>212</v>
      </c>
      <c r="C77" s="50" t="s">
        <v>213</v>
      </c>
      <c r="D77" s="79" t="s">
        <v>214</v>
      </c>
      <c r="E77" s="80"/>
      <c r="F77" s="31">
        <v>10</v>
      </c>
      <c r="G77" s="74">
        <f t="shared" si="4"/>
        <v>0</v>
      </c>
    </row>
    <row r="78" ht="16.5" spans="1:7">
      <c r="A78" s="10">
        <v>4</v>
      </c>
      <c r="B78" s="32" t="s">
        <v>215</v>
      </c>
      <c r="C78" s="50" t="s">
        <v>213</v>
      </c>
      <c r="D78" s="79" t="s">
        <v>214</v>
      </c>
      <c r="E78" s="80"/>
      <c r="F78" s="31">
        <v>5</v>
      </c>
      <c r="G78" s="74">
        <f t="shared" si="4"/>
        <v>0</v>
      </c>
    </row>
    <row r="79" ht="16.5" spans="1:7">
      <c r="A79" s="10">
        <v>5</v>
      </c>
      <c r="B79" s="50" t="s">
        <v>216</v>
      </c>
      <c r="C79" s="50" t="s">
        <v>217</v>
      </c>
      <c r="D79" s="79" t="s">
        <v>218</v>
      </c>
      <c r="E79" s="80"/>
      <c r="F79" s="31">
        <v>1</v>
      </c>
      <c r="G79" s="74">
        <f>F79*E79</f>
        <v>0</v>
      </c>
    </row>
    <row r="80" ht="16.5" spans="1:7">
      <c r="A80" s="10">
        <v>6</v>
      </c>
      <c r="B80" s="50"/>
      <c r="C80" s="50" t="s">
        <v>219</v>
      </c>
      <c r="D80" s="79" t="s">
        <v>218</v>
      </c>
      <c r="E80" s="80"/>
      <c r="F80" s="107">
        <v>1</v>
      </c>
      <c r="G80" s="74">
        <f>F80*E80</f>
        <v>0</v>
      </c>
    </row>
    <row r="81" ht="16.5" spans="1:7">
      <c r="A81" s="10">
        <v>7</v>
      </c>
      <c r="B81" s="32" t="s">
        <v>220</v>
      </c>
      <c r="C81" s="32" t="s">
        <v>221</v>
      </c>
      <c r="D81" s="79" t="s">
        <v>218</v>
      </c>
      <c r="E81" s="31"/>
      <c r="F81" s="108">
        <v>2</v>
      </c>
      <c r="G81" s="74">
        <f t="shared" ref="G81:G85" si="5">F81*E81</f>
        <v>0</v>
      </c>
    </row>
    <row r="82" ht="16.5" spans="1:7">
      <c r="A82" s="10">
        <v>8</v>
      </c>
      <c r="B82" s="32" t="s">
        <v>222</v>
      </c>
      <c r="C82" s="32" t="s">
        <v>223</v>
      </c>
      <c r="D82" s="79" t="s">
        <v>218</v>
      </c>
      <c r="E82" s="31"/>
      <c r="F82" s="108">
        <v>1</v>
      </c>
      <c r="G82" s="74">
        <f t="shared" si="5"/>
        <v>0</v>
      </c>
    </row>
    <row r="83" ht="33" spans="1:7">
      <c r="A83" s="10">
        <v>9</v>
      </c>
      <c r="B83" s="32" t="s">
        <v>224</v>
      </c>
      <c r="C83" s="32" t="s">
        <v>258</v>
      </c>
      <c r="D83" s="79" t="s">
        <v>218</v>
      </c>
      <c r="E83" s="31"/>
      <c r="F83" s="108">
        <v>6</v>
      </c>
      <c r="G83" s="74">
        <f t="shared" si="5"/>
        <v>0</v>
      </c>
    </row>
    <row r="84" ht="16.5" spans="1:7">
      <c r="A84" s="10">
        <v>10</v>
      </c>
      <c r="B84" s="32" t="s">
        <v>226</v>
      </c>
      <c r="C84" s="32" t="s">
        <v>227</v>
      </c>
      <c r="D84" s="79" t="s">
        <v>27</v>
      </c>
      <c r="E84" s="31"/>
      <c r="F84" s="108">
        <v>1</v>
      </c>
      <c r="G84" s="74">
        <f t="shared" si="5"/>
        <v>0</v>
      </c>
    </row>
    <row r="85" ht="16.5" spans="1:7">
      <c r="A85" s="10">
        <v>11</v>
      </c>
      <c r="B85" s="32" t="s">
        <v>228</v>
      </c>
      <c r="C85" s="32" t="s">
        <v>229</v>
      </c>
      <c r="D85" s="79" t="s">
        <v>27</v>
      </c>
      <c r="E85" s="31"/>
      <c r="F85" s="108">
        <v>1</v>
      </c>
      <c r="G85" s="74">
        <f t="shared" si="5"/>
        <v>0</v>
      </c>
    </row>
    <row r="86" ht="18" spans="1:7">
      <c r="A86" s="27" t="s">
        <v>232</v>
      </c>
      <c r="B86" s="27"/>
      <c r="C86" s="27"/>
      <c r="D86" s="27"/>
      <c r="E86" s="27"/>
      <c r="F86" s="27"/>
      <c r="G86" s="27"/>
    </row>
    <row r="87" ht="16.5" spans="1:7">
      <c r="A87" s="106" t="s">
        <v>18</v>
      </c>
      <c r="B87" s="7" t="s">
        <v>19</v>
      </c>
      <c r="C87" s="7" t="s">
        <v>20</v>
      </c>
      <c r="D87" s="8" t="s">
        <v>21</v>
      </c>
      <c r="E87" s="42" t="s">
        <v>22</v>
      </c>
      <c r="F87" s="8" t="s">
        <v>23</v>
      </c>
      <c r="G87" s="8" t="s">
        <v>24</v>
      </c>
    </row>
    <row r="88" ht="16.5" spans="1:7">
      <c r="A88" s="109">
        <v>1</v>
      </c>
      <c r="B88" s="32" t="s">
        <v>233</v>
      </c>
      <c r="C88" s="32" t="s">
        <v>234</v>
      </c>
      <c r="D88" s="79" t="s">
        <v>235</v>
      </c>
      <c r="E88" s="31"/>
      <c r="F88" s="108">
        <v>400</v>
      </c>
      <c r="G88" s="74">
        <f t="shared" ref="G88:G94" si="6">F88*E88</f>
        <v>0</v>
      </c>
    </row>
    <row r="89" ht="16.5" spans="1:7">
      <c r="A89" s="109">
        <v>2</v>
      </c>
      <c r="B89" s="32" t="s">
        <v>259</v>
      </c>
      <c r="C89" s="32" t="s">
        <v>236</v>
      </c>
      <c r="D89" s="79" t="s">
        <v>238</v>
      </c>
      <c r="E89" s="31"/>
      <c r="F89" s="108">
        <v>100</v>
      </c>
      <c r="G89" s="74">
        <f t="shared" si="6"/>
        <v>0</v>
      </c>
    </row>
    <row r="90" ht="16.5" spans="1:7">
      <c r="A90" s="109">
        <v>3</v>
      </c>
      <c r="B90" s="32" t="s">
        <v>239</v>
      </c>
      <c r="C90" s="32" t="s">
        <v>240</v>
      </c>
      <c r="D90" s="79" t="s">
        <v>238</v>
      </c>
      <c r="E90" s="31"/>
      <c r="F90" s="108">
        <v>50</v>
      </c>
      <c r="G90" s="74">
        <f t="shared" si="6"/>
        <v>0</v>
      </c>
    </row>
    <row r="91" ht="16.5" spans="1:7">
      <c r="A91" s="109">
        <v>4</v>
      </c>
      <c r="B91" s="32" t="s">
        <v>241</v>
      </c>
      <c r="C91" s="32" t="s">
        <v>242</v>
      </c>
      <c r="D91" s="79" t="s">
        <v>238</v>
      </c>
      <c r="E91" s="31"/>
      <c r="F91" s="108">
        <v>30</v>
      </c>
      <c r="G91" s="74">
        <f t="shared" si="6"/>
        <v>0</v>
      </c>
    </row>
    <row r="92" ht="16.5" spans="1:7">
      <c r="A92" s="109">
        <v>5</v>
      </c>
      <c r="B92" s="32" t="s">
        <v>243</v>
      </c>
      <c r="C92" s="32" t="s">
        <v>244</v>
      </c>
      <c r="D92" s="79" t="s">
        <v>245</v>
      </c>
      <c r="E92" s="31"/>
      <c r="F92" s="108">
        <v>1</v>
      </c>
      <c r="G92" s="74">
        <f t="shared" si="6"/>
        <v>0</v>
      </c>
    </row>
    <row r="93" ht="16.5" spans="1:7">
      <c r="A93" s="109">
        <v>6</v>
      </c>
      <c r="B93" s="32" t="s">
        <v>246</v>
      </c>
      <c r="C93" s="32" t="s">
        <v>247</v>
      </c>
      <c r="D93" s="79" t="s">
        <v>103</v>
      </c>
      <c r="E93" s="31"/>
      <c r="F93" s="108">
        <v>50</v>
      </c>
      <c r="G93" s="74">
        <f t="shared" si="6"/>
        <v>0</v>
      </c>
    </row>
    <row r="94" ht="16.5" spans="1:7">
      <c r="A94" s="109">
        <v>7</v>
      </c>
      <c r="B94" s="32" t="s">
        <v>248</v>
      </c>
      <c r="C94" s="32" t="s">
        <v>249</v>
      </c>
      <c r="D94" s="79" t="s">
        <v>103</v>
      </c>
      <c r="E94" s="31"/>
      <c r="F94" s="108">
        <v>300</v>
      </c>
      <c r="G94" s="74">
        <f t="shared" si="6"/>
        <v>0</v>
      </c>
    </row>
    <row r="95" ht="16.5" spans="1:7">
      <c r="A95" s="58" t="s">
        <v>24</v>
      </c>
      <c r="B95" s="59"/>
      <c r="C95" s="60"/>
      <c r="D95" s="24">
        <f>SUM(G2:G94)</f>
        <v>0</v>
      </c>
      <c r="E95" s="25"/>
      <c r="F95" s="25"/>
      <c r="G95" s="26"/>
    </row>
    <row r="96" ht="18" spans="1:7">
      <c r="A96" s="75" t="s">
        <v>72</v>
      </c>
      <c r="B96" s="76"/>
      <c r="C96" s="76"/>
      <c r="D96" s="76"/>
      <c r="E96" s="76"/>
      <c r="F96" s="76"/>
      <c r="G96" s="77"/>
    </row>
    <row r="97" ht="40" customHeight="1" spans="1:7">
      <c r="A97" s="31">
        <v>1</v>
      </c>
      <c r="B97" s="32" t="s">
        <v>73</v>
      </c>
      <c r="C97" s="33" t="s">
        <v>74</v>
      </c>
      <c r="D97" s="34">
        <f>D95*0.1</f>
        <v>0</v>
      </c>
      <c r="E97" s="34"/>
      <c r="F97" s="34"/>
      <c r="G97" s="34"/>
    </row>
    <row r="98" ht="40" customHeight="1" spans="1:7">
      <c r="A98" s="31">
        <v>2</v>
      </c>
      <c r="B98" s="32" t="s">
        <v>75</v>
      </c>
      <c r="C98" s="33">
        <v>0.06</v>
      </c>
      <c r="D98" s="34">
        <f>(D97+D95)*0.06</f>
        <v>0</v>
      </c>
      <c r="E98" s="34"/>
      <c r="F98" s="34"/>
      <c r="G98" s="34"/>
    </row>
    <row r="99" ht="40" customHeight="1" spans="1:7">
      <c r="A99" s="23" t="s">
        <v>251</v>
      </c>
      <c r="B99" s="23"/>
      <c r="C99" s="23"/>
      <c r="D99" s="34">
        <f>D98+D97+D95</f>
        <v>0</v>
      </c>
      <c r="E99" s="34"/>
      <c r="F99" s="34"/>
      <c r="G99" s="34"/>
    </row>
  </sheetData>
  <mergeCells count="9">
    <mergeCell ref="A1:G1"/>
    <mergeCell ref="A95:C95"/>
    <mergeCell ref="D95:G95"/>
    <mergeCell ref="D97:G97"/>
    <mergeCell ref="D98:G98"/>
    <mergeCell ref="A99:C99"/>
    <mergeCell ref="D99:G99"/>
    <mergeCell ref="B20:B28"/>
    <mergeCell ref="B79:B80"/>
  </mergeCells>
  <pageMargins left="0.7" right="0.7" top="0.75" bottom="0.75" header="0.3" footer="0.3"/>
  <pageSetup paperSize="9" scale="61" fitToHeight="0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89"/>
  <sheetViews>
    <sheetView zoomScale="180" zoomScaleNormal="180" topLeftCell="A15" workbookViewId="0">
      <selection activeCell="C22" sqref="C22"/>
    </sheetView>
  </sheetViews>
  <sheetFormatPr defaultColWidth="9" defaultRowHeight="13.5" outlineLevelCol="6"/>
  <cols>
    <col min="1" max="1" width="6.83333333333333" customWidth="1"/>
    <col min="2" max="2" width="14.6666666666667" customWidth="1"/>
    <col min="3" max="3" width="40.8333333333333" customWidth="1"/>
    <col min="4" max="7" width="10.8333333333333" customWidth="1"/>
  </cols>
  <sheetData>
    <row r="1" ht="49" customHeight="1" spans="1:7">
      <c r="A1" s="1" t="s">
        <v>260</v>
      </c>
      <c r="B1" s="2"/>
      <c r="C1" s="2"/>
      <c r="D1" s="2"/>
      <c r="E1" s="2"/>
      <c r="F1" s="2"/>
      <c r="G1" s="2"/>
    </row>
    <row r="2" ht="16.5" spans="1:7">
      <c r="A2" s="81" t="s">
        <v>261</v>
      </c>
      <c r="B2" s="81"/>
      <c r="C2" s="81"/>
      <c r="D2" s="81"/>
      <c r="E2" s="81"/>
      <c r="F2" s="81"/>
      <c r="G2" s="81"/>
    </row>
    <row r="3" ht="16.5" spans="1:7">
      <c r="A3" s="78" t="s">
        <v>18</v>
      </c>
      <c r="B3" s="41" t="s">
        <v>19</v>
      </c>
      <c r="C3" s="41" t="s">
        <v>20</v>
      </c>
      <c r="D3" s="41" t="s">
        <v>21</v>
      </c>
      <c r="E3" s="42" t="s">
        <v>22</v>
      </c>
      <c r="F3" s="41" t="s">
        <v>23</v>
      </c>
      <c r="G3" s="41" t="s">
        <v>24</v>
      </c>
    </row>
    <row r="4" ht="16.5" spans="1:7">
      <c r="A4" s="31">
        <v>1</v>
      </c>
      <c r="B4" s="82" t="s">
        <v>262</v>
      </c>
      <c r="C4" s="50" t="s">
        <v>263</v>
      </c>
      <c r="D4" s="63" t="s">
        <v>114</v>
      </c>
      <c r="E4" s="63"/>
      <c r="F4" s="63">
        <v>105</v>
      </c>
      <c r="G4" s="83">
        <f>F4*E4</f>
        <v>0</v>
      </c>
    </row>
    <row r="5" ht="16.5" spans="1:7">
      <c r="A5" s="31">
        <v>2</v>
      </c>
      <c r="B5" s="84"/>
      <c r="C5" s="50" t="s">
        <v>264</v>
      </c>
      <c r="D5" s="63" t="s">
        <v>45</v>
      </c>
      <c r="E5" s="63"/>
      <c r="F5" s="63">
        <v>105</v>
      </c>
      <c r="G5" s="83">
        <f>F5*E5</f>
        <v>0</v>
      </c>
    </row>
    <row r="6" ht="16.5" spans="1:7">
      <c r="A6" s="31">
        <v>3</v>
      </c>
      <c r="B6" s="84"/>
      <c r="C6" s="50" t="s">
        <v>265</v>
      </c>
      <c r="D6" s="63" t="s">
        <v>45</v>
      </c>
      <c r="E6" s="63"/>
      <c r="F6" s="63">
        <v>105</v>
      </c>
      <c r="G6" s="83">
        <f t="shared" ref="G6:G19" si="0">F6*E6</f>
        <v>0</v>
      </c>
    </row>
    <row r="7" ht="16.5" spans="1:7">
      <c r="A7" s="31">
        <v>4</v>
      </c>
      <c r="B7" s="84"/>
      <c r="C7" s="50" t="s">
        <v>266</v>
      </c>
      <c r="D7" s="63" t="s">
        <v>114</v>
      </c>
      <c r="E7" s="63"/>
      <c r="F7" s="63">
        <v>98</v>
      </c>
      <c r="G7" s="83">
        <f t="shared" si="0"/>
        <v>0</v>
      </c>
    </row>
    <row r="8" ht="16.5" spans="1:7">
      <c r="A8" s="31">
        <v>5</v>
      </c>
      <c r="B8" s="84"/>
      <c r="C8" s="50" t="s">
        <v>267</v>
      </c>
      <c r="D8" s="63" t="s">
        <v>116</v>
      </c>
      <c r="E8" s="63"/>
      <c r="F8" s="63">
        <v>16</v>
      </c>
      <c r="G8" s="83">
        <f t="shared" si="0"/>
        <v>0</v>
      </c>
    </row>
    <row r="9" ht="16.5" spans="1:7">
      <c r="A9" s="31">
        <v>6</v>
      </c>
      <c r="B9" s="84"/>
      <c r="C9" s="50" t="s">
        <v>268</v>
      </c>
      <c r="D9" s="63" t="s">
        <v>116</v>
      </c>
      <c r="E9" s="63"/>
      <c r="F9" s="63">
        <v>8</v>
      </c>
      <c r="G9" s="83">
        <f t="shared" si="0"/>
        <v>0</v>
      </c>
    </row>
    <row r="10" ht="16.5" spans="1:7">
      <c r="A10" s="31">
        <v>7</v>
      </c>
      <c r="B10" s="84"/>
      <c r="C10" s="50" t="s">
        <v>117</v>
      </c>
      <c r="D10" s="63" t="s">
        <v>118</v>
      </c>
      <c r="E10" s="63"/>
      <c r="F10" s="63">
        <v>40</v>
      </c>
      <c r="G10" s="83">
        <f t="shared" si="0"/>
        <v>0</v>
      </c>
    </row>
    <row r="11" ht="16.5" spans="1:7">
      <c r="A11" s="31">
        <v>8</v>
      </c>
      <c r="B11" s="85" t="s">
        <v>269</v>
      </c>
      <c r="C11" s="50" t="s">
        <v>270</v>
      </c>
      <c r="D11" s="63" t="s">
        <v>140</v>
      </c>
      <c r="E11" s="63"/>
      <c r="F11" s="63">
        <v>14</v>
      </c>
      <c r="G11" s="83">
        <f t="shared" si="0"/>
        <v>0</v>
      </c>
    </row>
    <row r="12" ht="16.5" spans="1:7">
      <c r="A12" s="31">
        <v>9</v>
      </c>
      <c r="B12" s="86"/>
      <c r="C12" s="50" t="s">
        <v>271</v>
      </c>
      <c r="D12" s="63" t="s">
        <v>272</v>
      </c>
      <c r="E12" s="63"/>
      <c r="F12" s="63">
        <v>14</v>
      </c>
      <c r="G12" s="83">
        <f t="shared" si="0"/>
        <v>0</v>
      </c>
    </row>
    <row r="13" ht="16.5" spans="1:7">
      <c r="A13" s="31">
        <v>10</v>
      </c>
      <c r="B13" s="86"/>
      <c r="C13" s="50" t="s">
        <v>273</v>
      </c>
      <c r="D13" s="63" t="s">
        <v>140</v>
      </c>
      <c r="E13" s="63"/>
      <c r="F13" s="63">
        <v>1</v>
      </c>
      <c r="G13" s="83">
        <f t="shared" si="0"/>
        <v>0</v>
      </c>
    </row>
    <row r="14" ht="16.5" spans="1:7">
      <c r="A14" s="31">
        <v>11</v>
      </c>
      <c r="B14" s="86"/>
      <c r="C14" s="50" t="s">
        <v>274</v>
      </c>
      <c r="D14" s="63" t="s">
        <v>140</v>
      </c>
      <c r="E14" s="63"/>
      <c r="F14" s="63">
        <v>1</v>
      </c>
      <c r="G14" s="83">
        <f t="shared" si="0"/>
        <v>0</v>
      </c>
    </row>
    <row r="15" ht="16.5" spans="1:7">
      <c r="A15" s="31">
        <v>12</v>
      </c>
      <c r="B15" s="86"/>
      <c r="C15" s="50" t="s">
        <v>275</v>
      </c>
      <c r="D15" s="63" t="s">
        <v>140</v>
      </c>
      <c r="E15" s="63"/>
      <c r="F15" s="63">
        <v>1</v>
      </c>
      <c r="G15" s="83">
        <f t="shared" si="0"/>
        <v>0</v>
      </c>
    </row>
    <row r="16" ht="16.5" spans="1:7">
      <c r="A16" s="31">
        <v>13</v>
      </c>
      <c r="B16" s="86"/>
      <c r="C16" s="50" t="s">
        <v>276</v>
      </c>
      <c r="D16" s="63" t="s">
        <v>140</v>
      </c>
      <c r="E16" s="63"/>
      <c r="F16" s="63">
        <v>1</v>
      </c>
      <c r="G16" s="83">
        <f t="shared" si="0"/>
        <v>0</v>
      </c>
    </row>
    <row r="17" ht="16.5" spans="1:7">
      <c r="A17" s="31">
        <v>14</v>
      </c>
      <c r="B17" s="87"/>
      <c r="C17" s="50" t="s">
        <v>277</v>
      </c>
      <c r="D17" s="63" t="s">
        <v>114</v>
      </c>
      <c r="E17" s="63"/>
      <c r="F17" s="63">
        <v>400</v>
      </c>
      <c r="G17" s="83">
        <f t="shared" si="0"/>
        <v>0</v>
      </c>
    </row>
    <row r="18" ht="16.5" spans="1:7">
      <c r="A18" s="31">
        <v>15</v>
      </c>
      <c r="B18" s="82" t="s">
        <v>278</v>
      </c>
      <c r="C18" s="50" t="s">
        <v>263</v>
      </c>
      <c r="D18" s="63" t="s">
        <v>114</v>
      </c>
      <c r="E18" s="63"/>
      <c r="F18" s="63">
        <v>100</v>
      </c>
      <c r="G18" s="83">
        <f t="shared" si="0"/>
        <v>0</v>
      </c>
    </row>
    <row r="19" ht="16.5" spans="1:7">
      <c r="A19" s="31">
        <v>16</v>
      </c>
      <c r="B19" s="84"/>
      <c r="C19" s="50" t="s">
        <v>264</v>
      </c>
      <c r="D19" s="63" t="s">
        <v>45</v>
      </c>
      <c r="E19" s="63"/>
      <c r="F19" s="63">
        <v>100</v>
      </c>
      <c r="G19" s="83">
        <f t="shared" si="0"/>
        <v>0</v>
      </c>
    </row>
    <row r="20" ht="16.5" spans="1:7">
      <c r="A20" s="31">
        <v>17</v>
      </c>
      <c r="B20" s="84"/>
      <c r="C20" s="50" t="s">
        <v>265</v>
      </c>
      <c r="D20" s="63" t="s">
        <v>45</v>
      </c>
      <c r="E20" s="63"/>
      <c r="F20" s="63">
        <v>100</v>
      </c>
      <c r="G20" s="83">
        <f t="shared" ref="G20:G34" si="1">F20*E20</f>
        <v>0</v>
      </c>
    </row>
    <row r="21" ht="16.5" spans="1:7">
      <c r="A21" s="31">
        <v>18</v>
      </c>
      <c r="B21" s="84"/>
      <c r="C21" s="50" t="s">
        <v>266</v>
      </c>
      <c r="D21" s="63" t="s">
        <v>114</v>
      </c>
      <c r="E21" s="63"/>
      <c r="F21" s="63">
        <v>84</v>
      </c>
      <c r="G21" s="83">
        <f t="shared" si="1"/>
        <v>0</v>
      </c>
    </row>
    <row r="22" ht="16.5" spans="1:7">
      <c r="A22" s="31">
        <v>19</v>
      </c>
      <c r="B22" s="84"/>
      <c r="C22" s="50" t="s">
        <v>267</v>
      </c>
      <c r="D22" s="63" t="s">
        <v>116</v>
      </c>
      <c r="E22" s="63"/>
      <c r="F22" s="63">
        <v>12</v>
      </c>
      <c r="G22" s="83">
        <f t="shared" si="1"/>
        <v>0</v>
      </c>
    </row>
    <row r="23" ht="16.5" spans="1:7">
      <c r="A23" s="31">
        <v>20</v>
      </c>
      <c r="B23" s="84"/>
      <c r="C23" s="50" t="s">
        <v>268</v>
      </c>
      <c r="D23" s="63" t="s">
        <v>116</v>
      </c>
      <c r="E23" s="63"/>
      <c r="F23" s="63">
        <v>8</v>
      </c>
      <c r="G23" s="83">
        <f t="shared" si="1"/>
        <v>0</v>
      </c>
    </row>
    <row r="24" ht="16.5" spans="1:7">
      <c r="A24" s="31">
        <v>21</v>
      </c>
      <c r="B24" s="84"/>
      <c r="C24" s="50" t="s">
        <v>117</v>
      </c>
      <c r="D24" s="63" t="s">
        <v>118</v>
      </c>
      <c r="E24" s="63"/>
      <c r="F24" s="63">
        <v>36</v>
      </c>
      <c r="G24" s="83">
        <f t="shared" si="1"/>
        <v>0</v>
      </c>
    </row>
    <row r="25" ht="16.5" spans="1:7">
      <c r="A25" s="31">
        <v>22</v>
      </c>
      <c r="B25" s="85" t="s">
        <v>279</v>
      </c>
      <c r="C25" s="50" t="s">
        <v>270</v>
      </c>
      <c r="D25" s="63" t="s">
        <v>140</v>
      </c>
      <c r="E25" s="63"/>
      <c r="F25" s="63">
        <v>18</v>
      </c>
      <c r="G25" s="83">
        <f t="shared" si="1"/>
        <v>0</v>
      </c>
    </row>
    <row r="26" ht="16.5" spans="1:7">
      <c r="A26" s="31">
        <v>23</v>
      </c>
      <c r="B26" s="86"/>
      <c r="C26" s="50" t="s">
        <v>271</v>
      </c>
      <c r="D26" s="63" t="s">
        <v>272</v>
      </c>
      <c r="E26" s="63"/>
      <c r="F26" s="63">
        <v>18</v>
      </c>
      <c r="G26" s="83">
        <f t="shared" si="1"/>
        <v>0</v>
      </c>
    </row>
    <row r="27" ht="16.5" spans="1:7">
      <c r="A27" s="31">
        <v>24</v>
      </c>
      <c r="B27" s="86"/>
      <c r="C27" s="50" t="s">
        <v>273</v>
      </c>
      <c r="D27" s="63" t="s">
        <v>140</v>
      </c>
      <c r="E27" s="63"/>
      <c r="F27" s="63">
        <v>1</v>
      </c>
      <c r="G27" s="83">
        <f t="shared" si="1"/>
        <v>0</v>
      </c>
    </row>
    <row r="28" ht="16.5" spans="1:7">
      <c r="A28" s="31">
        <v>25</v>
      </c>
      <c r="B28" s="86"/>
      <c r="C28" s="50" t="s">
        <v>274</v>
      </c>
      <c r="D28" s="63" t="s">
        <v>140</v>
      </c>
      <c r="E28" s="63"/>
      <c r="F28" s="63">
        <v>1</v>
      </c>
      <c r="G28" s="83">
        <f t="shared" si="1"/>
        <v>0</v>
      </c>
    </row>
    <row r="29" ht="16.5" spans="1:7">
      <c r="A29" s="31">
        <v>26</v>
      </c>
      <c r="B29" s="86"/>
      <c r="C29" s="50" t="s">
        <v>275</v>
      </c>
      <c r="D29" s="63" t="s">
        <v>140</v>
      </c>
      <c r="E29" s="63"/>
      <c r="F29" s="63">
        <v>1</v>
      </c>
      <c r="G29" s="83">
        <f t="shared" si="1"/>
        <v>0</v>
      </c>
    </row>
    <row r="30" ht="16.5" spans="1:7">
      <c r="A30" s="31">
        <v>27</v>
      </c>
      <c r="B30" s="86"/>
      <c r="C30" s="50" t="s">
        <v>276</v>
      </c>
      <c r="D30" s="63" t="s">
        <v>140</v>
      </c>
      <c r="E30" s="63"/>
      <c r="F30" s="63">
        <v>1</v>
      </c>
      <c r="G30" s="83">
        <f t="shared" si="1"/>
        <v>0</v>
      </c>
    </row>
    <row r="31" ht="16.5" spans="1:7">
      <c r="A31" s="31">
        <v>28</v>
      </c>
      <c r="B31" s="87"/>
      <c r="C31" s="50" t="s">
        <v>277</v>
      </c>
      <c r="D31" s="63" t="s">
        <v>114</v>
      </c>
      <c r="E31" s="63"/>
      <c r="F31" s="63">
        <v>560</v>
      </c>
      <c r="G31" s="83">
        <f t="shared" si="1"/>
        <v>0</v>
      </c>
    </row>
    <row r="32" ht="16.5" spans="1:7">
      <c r="A32" s="31">
        <v>29</v>
      </c>
      <c r="B32" s="82" t="s">
        <v>280</v>
      </c>
      <c r="C32" s="50" t="s">
        <v>263</v>
      </c>
      <c r="D32" s="63" t="s">
        <v>114</v>
      </c>
      <c r="E32" s="63"/>
      <c r="F32" s="63">
        <v>61</v>
      </c>
      <c r="G32" s="83">
        <f t="shared" si="1"/>
        <v>0</v>
      </c>
    </row>
    <row r="33" ht="16.5" spans="1:7">
      <c r="A33" s="31">
        <v>30</v>
      </c>
      <c r="B33" s="84"/>
      <c r="C33" s="50" t="s">
        <v>264</v>
      </c>
      <c r="D33" s="63" t="s">
        <v>45</v>
      </c>
      <c r="E33" s="63"/>
      <c r="F33" s="63">
        <v>61</v>
      </c>
      <c r="G33" s="83">
        <f t="shared" si="1"/>
        <v>0</v>
      </c>
    </row>
    <row r="34" ht="16.5" spans="1:7">
      <c r="A34" s="31">
        <v>31</v>
      </c>
      <c r="B34" s="84"/>
      <c r="C34" s="50" t="s">
        <v>265</v>
      </c>
      <c r="D34" s="63" t="s">
        <v>45</v>
      </c>
      <c r="E34" s="63"/>
      <c r="F34" s="63">
        <v>61</v>
      </c>
      <c r="G34" s="83">
        <f t="shared" si="1"/>
        <v>0</v>
      </c>
    </row>
    <row r="35" ht="16.5" spans="1:7">
      <c r="A35" s="31">
        <v>32</v>
      </c>
      <c r="B35" s="84"/>
      <c r="C35" s="50" t="s">
        <v>266</v>
      </c>
      <c r="D35" s="63" t="s">
        <v>114</v>
      </c>
      <c r="E35" s="63"/>
      <c r="F35" s="63">
        <v>46</v>
      </c>
      <c r="G35" s="83">
        <f t="shared" ref="G35:G47" si="2">F35*E35</f>
        <v>0</v>
      </c>
    </row>
    <row r="36" ht="16.5" spans="1:7">
      <c r="A36" s="31">
        <v>33</v>
      </c>
      <c r="B36" s="84"/>
      <c r="C36" s="50" t="s">
        <v>267</v>
      </c>
      <c r="D36" s="63" t="s">
        <v>116</v>
      </c>
      <c r="E36" s="63"/>
      <c r="F36" s="63">
        <v>8</v>
      </c>
      <c r="G36" s="83">
        <f t="shared" si="2"/>
        <v>0</v>
      </c>
    </row>
    <row r="37" ht="16.5" spans="1:7">
      <c r="A37" s="31">
        <v>34</v>
      </c>
      <c r="B37" s="84"/>
      <c r="C37" s="50" t="s">
        <v>268</v>
      </c>
      <c r="D37" s="63" t="s">
        <v>116</v>
      </c>
      <c r="E37" s="63"/>
      <c r="F37" s="63">
        <v>8</v>
      </c>
      <c r="G37" s="83">
        <f t="shared" si="2"/>
        <v>0</v>
      </c>
    </row>
    <row r="38" ht="16.5" spans="1:7">
      <c r="A38" s="31">
        <v>35</v>
      </c>
      <c r="B38" s="84"/>
      <c r="C38" s="50" t="s">
        <v>117</v>
      </c>
      <c r="D38" s="63" t="s">
        <v>118</v>
      </c>
      <c r="E38" s="63"/>
      <c r="F38" s="63">
        <v>36</v>
      </c>
      <c r="G38" s="83">
        <f t="shared" si="2"/>
        <v>0</v>
      </c>
    </row>
    <row r="39" ht="16.5" spans="1:7">
      <c r="A39" s="31">
        <v>36</v>
      </c>
      <c r="B39" s="84"/>
      <c r="C39" s="50" t="s">
        <v>281</v>
      </c>
      <c r="D39" s="63" t="s">
        <v>114</v>
      </c>
      <c r="E39" s="63"/>
      <c r="F39" s="63">
        <v>80</v>
      </c>
      <c r="G39" s="83">
        <f t="shared" si="2"/>
        <v>0</v>
      </c>
    </row>
    <row r="40" ht="16.5" spans="1:7">
      <c r="A40" s="31">
        <v>37</v>
      </c>
      <c r="B40" s="85" t="s">
        <v>282</v>
      </c>
      <c r="C40" s="50" t="s">
        <v>270</v>
      </c>
      <c r="D40" s="63" t="s">
        <v>140</v>
      </c>
      <c r="E40" s="63"/>
      <c r="F40" s="63">
        <v>21</v>
      </c>
      <c r="G40" s="83">
        <f t="shared" si="2"/>
        <v>0</v>
      </c>
    </row>
    <row r="41" ht="16.5" spans="1:7">
      <c r="A41" s="31">
        <v>38</v>
      </c>
      <c r="B41" s="86"/>
      <c r="C41" s="50" t="s">
        <v>271</v>
      </c>
      <c r="D41" s="63" t="s">
        <v>272</v>
      </c>
      <c r="E41" s="63"/>
      <c r="F41" s="63">
        <v>21</v>
      </c>
      <c r="G41" s="83">
        <f t="shared" si="2"/>
        <v>0</v>
      </c>
    </row>
    <row r="42" ht="16.5" spans="1:7">
      <c r="A42" s="31">
        <v>39</v>
      </c>
      <c r="B42" s="86"/>
      <c r="C42" s="50" t="s">
        <v>273</v>
      </c>
      <c r="D42" s="63" t="s">
        <v>140</v>
      </c>
      <c r="E42" s="63"/>
      <c r="F42" s="63">
        <v>1</v>
      </c>
      <c r="G42" s="83">
        <f t="shared" si="2"/>
        <v>0</v>
      </c>
    </row>
    <row r="43" ht="16.5" spans="1:7">
      <c r="A43" s="31">
        <v>40</v>
      </c>
      <c r="B43" s="86"/>
      <c r="C43" s="50" t="s">
        <v>274</v>
      </c>
      <c r="D43" s="63" t="s">
        <v>140</v>
      </c>
      <c r="E43" s="63"/>
      <c r="F43" s="63">
        <v>1</v>
      </c>
      <c r="G43" s="83">
        <f t="shared" si="2"/>
        <v>0</v>
      </c>
    </row>
    <row r="44" ht="16.5" spans="1:7">
      <c r="A44" s="31">
        <v>41</v>
      </c>
      <c r="B44" s="86"/>
      <c r="C44" s="50" t="s">
        <v>275</v>
      </c>
      <c r="D44" s="63" t="s">
        <v>140</v>
      </c>
      <c r="E44" s="63"/>
      <c r="F44" s="63">
        <v>1</v>
      </c>
      <c r="G44" s="83">
        <f t="shared" si="2"/>
        <v>0</v>
      </c>
    </row>
    <row r="45" ht="16.5" spans="1:7">
      <c r="A45" s="31">
        <v>42</v>
      </c>
      <c r="B45" s="86"/>
      <c r="C45" s="50" t="s">
        <v>276</v>
      </c>
      <c r="D45" s="63" t="s">
        <v>140</v>
      </c>
      <c r="E45" s="63"/>
      <c r="F45" s="63">
        <v>1</v>
      </c>
      <c r="G45" s="83">
        <f t="shared" si="2"/>
        <v>0</v>
      </c>
    </row>
    <row r="46" ht="16.5" spans="1:7">
      <c r="A46" s="31">
        <v>43</v>
      </c>
      <c r="B46" s="87"/>
      <c r="C46" s="50" t="s">
        <v>277</v>
      </c>
      <c r="D46" s="63" t="s">
        <v>114</v>
      </c>
      <c r="E46" s="63"/>
      <c r="F46" s="63">
        <v>650</v>
      </c>
      <c r="G46" s="83">
        <f t="shared" si="2"/>
        <v>0</v>
      </c>
    </row>
    <row r="47" ht="16.5" spans="1:7">
      <c r="A47" s="31">
        <v>44</v>
      </c>
      <c r="B47" s="82" t="s">
        <v>283</v>
      </c>
      <c r="C47" s="50" t="s">
        <v>263</v>
      </c>
      <c r="D47" s="63" t="s">
        <v>114</v>
      </c>
      <c r="E47" s="63"/>
      <c r="F47" s="63">
        <v>74</v>
      </c>
      <c r="G47" s="83">
        <f t="shared" si="2"/>
        <v>0</v>
      </c>
    </row>
    <row r="48" ht="16.5" spans="1:7">
      <c r="A48" s="31">
        <v>45</v>
      </c>
      <c r="B48" s="84"/>
      <c r="C48" s="50" t="s">
        <v>264</v>
      </c>
      <c r="D48" s="63" t="s">
        <v>45</v>
      </c>
      <c r="E48" s="63"/>
      <c r="F48" s="63">
        <v>74</v>
      </c>
      <c r="G48" s="83">
        <f t="shared" ref="G48:G75" si="3">F48*E48</f>
        <v>0</v>
      </c>
    </row>
    <row r="49" ht="16.5" spans="1:7">
      <c r="A49" s="31">
        <v>46</v>
      </c>
      <c r="B49" s="84"/>
      <c r="C49" s="50" t="s">
        <v>265</v>
      </c>
      <c r="D49" s="63" t="s">
        <v>45</v>
      </c>
      <c r="E49" s="63"/>
      <c r="F49" s="63">
        <v>74</v>
      </c>
      <c r="G49" s="83">
        <f t="shared" si="3"/>
        <v>0</v>
      </c>
    </row>
    <row r="50" ht="16.5" spans="1:7">
      <c r="A50" s="31">
        <v>47</v>
      </c>
      <c r="B50" s="84"/>
      <c r="C50" s="50" t="s">
        <v>266</v>
      </c>
      <c r="D50" s="63" t="s">
        <v>114</v>
      </c>
      <c r="E50" s="63"/>
      <c r="F50" s="63">
        <v>64</v>
      </c>
      <c r="G50" s="83">
        <f t="shared" si="3"/>
        <v>0</v>
      </c>
    </row>
    <row r="51" ht="16.5" spans="1:7">
      <c r="A51" s="31">
        <v>48</v>
      </c>
      <c r="B51" s="84"/>
      <c r="C51" s="50" t="s">
        <v>267</v>
      </c>
      <c r="D51" s="63" t="s">
        <v>116</v>
      </c>
      <c r="E51" s="63"/>
      <c r="F51" s="63">
        <v>10</v>
      </c>
      <c r="G51" s="83">
        <f t="shared" si="3"/>
        <v>0</v>
      </c>
    </row>
    <row r="52" ht="16.5" spans="1:7">
      <c r="A52" s="31">
        <v>49</v>
      </c>
      <c r="B52" s="84"/>
      <c r="C52" s="50" t="s">
        <v>268</v>
      </c>
      <c r="D52" s="63" t="s">
        <v>116</v>
      </c>
      <c r="E52" s="63"/>
      <c r="F52" s="63">
        <v>8</v>
      </c>
      <c r="G52" s="83">
        <f t="shared" si="3"/>
        <v>0</v>
      </c>
    </row>
    <row r="53" ht="16.5" spans="1:7">
      <c r="A53" s="31">
        <v>50</v>
      </c>
      <c r="B53" s="84"/>
      <c r="C53" s="50" t="s">
        <v>117</v>
      </c>
      <c r="D53" s="63" t="s">
        <v>118</v>
      </c>
      <c r="E53" s="63"/>
      <c r="F53" s="63">
        <v>22</v>
      </c>
      <c r="G53" s="83">
        <f t="shared" si="3"/>
        <v>0</v>
      </c>
    </row>
    <row r="54" ht="16.5" spans="1:7">
      <c r="A54" s="31">
        <v>51</v>
      </c>
      <c r="B54" s="84"/>
      <c r="C54" s="50" t="s">
        <v>281</v>
      </c>
      <c r="D54" s="63" t="s">
        <v>114</v>
      </c>
      <c r="E54" s="63"/>
      <c r="F54" s="63">
        <v>220</v>
      </c>
      <c r="G54" s="83">
        <f t="shared" si="3"/>
        <v>0</v>
      </c>
    </row>
    <row r="55" ht="16.5" spans="1:7">
      <c r="A55" s="31">
        <v>52</v>
      </c>
      <c r="B55" s="85" t="s">
        <v>284</v>
      </c>
      <c r="C55" s="50" t="s">
        <v>270</v>
      </c>
      <c r="D55" s="63" t="s">
        <v>140</v>
      </c>
      <c r="E55" s="63"/>
      <c r="F55" s="63">
        <v>54</v>
      </c>
      <c r="G55" s="83">
        <f t="shared" si="3"/>
        <v>0</v>
      </c>
    </row>
    <row r="56" ht="16.5" spans="1:7">
      <c r="A56" s="31">
        <v>53</v>
      </c>
      <c r="B56" s="86"/>
      <c r="C56" s="50" t="s">
        <v>271</v>
      </c>
      <c r="D56" s="63" t="s">
        <v>272</v>
      </c>
      <c r="E56" s="63"/>
      <c r="F56" s="63">
        <v>54</v>
      </c>
      <c r="G56" s="83">
        <f t="shared" si="3"/>
        <v>0</v>
      </c>
    </row>
    <row r="57" ht="16.5" spans="1:7">
      <c r="A57" s="31">
        <v>54</v>
      </c>
      <c r="B57" s="86"/>
      <c r="C57" s="50" t="s">
        <v>273</v>
      </c>
      <c r="D57" s="63" t="s">
        <v>140</v>
      </c>
      <c r="E57" s="63"/>
      <c r="F57" s="63">
        <v>1</v>
      </c>
      <c r="G57" s="83">
        <f t="shared" si="3"/>
        <v>0</v>
      </c>
    </row>
    <row r="58" ht="16.5" spans="1:7">
      <c r="A58" s="31">
        <v>55</v>
      </c>
      <c r="B58" s="86"/>
      <c r="C58" s="50" t="s">
        <v>274</v>
      </c>
      <c r="D58" s="63" t="s">
        <v>140</v>
      </c>
      <c r="E58" s="63"/>
      <c r="F58" s="63">
        <v>1</v>
      </c>
      <c r="G58" s="83">
        <f t="shared" si="3"/>
        <v>0</v>
      </c>
    </row>
    <row r="59" ht="16.5" spans="1:7">
      <c r="A59" s="31">
        <v>56</v>
      </c>
      <c r="B59" s="86"/>
      <c r="C59" s="50" t="s">
        <v>275</v>
      </c>
      <c r="D59" s="63" t="s">
        <v>140</v>
      </c>
      <c r="E59" s="63"/>
      <c r="F59" s="63">
        <v>1</v>
      </c>
      <c r="G59" s="83">
        <f t="shared" si="3"/>
        <v>0</v>
      </c>
    </row>
    <row r="60" ht="16.5" spans="1:7">
      <c r="A60" s="31">
        <v>57</v>
      </c>
      <c r="B60" s="86"/>
      <c r="C60" s="50" t="s">
        <v>276</v>
      </c>
      <c r="D60" s="63" t="s">
        <v>140</v>
      </c>
      <c r="E60" s="63"/>
      <c r="F60" s="63">
        <v>1</v>
      </c>
      <c r="G60" s="83">
        <f t="shared" si="3"/>
        <v>0</v>
      </c>
    </row>
    <row r="61" ht="16.5" spans="1:7">
      <c r="A61" s="31">
        <v>58</v>
      </c>
      <c r="B61" s="87"/>
      <c r="C61" s="50" t="s">
        <v>277</v>
      </c>
      <c r="D61" s="63" t="s">
        <v>114</v>
      </c>
      <c r="E61" s="63"/>
      <c r="F61" s="63">
        <v>1450</v>
      </c>
      <c r="G61" s="83">
        <f t="shared" si="3"/>
        <v>0</v>
      </c>
    </row>
    <row r="62" ht="16.5" spans="1:7">
      <c r="A62" s="31">
        <v>59</v>
      </c>
      <c r="B62" s="84" t="s">
        <v>285</v>
      </c>
      <c r="C62" s="50" t="s">
        <v>109</v>
      </c>
      <c r="D62" s="63" t="s">
        <v>45</v>
      </c>
      <c r="E62" s="63"/>
      <c r="F62" s="63">
        <v>4700</v>
      </c>
      <c r="G62" s="83">
        <f t="shared" si="3"/>
        <v>0</v>
      </c>
    </row>
    <row r="63" ht="16.5" spans="1:7">
      <c r="A63" s="31">
        <v>60</v>
      </c>
      <c r="B63" s="84"/>
      <c r="C63" s="50" t="s">
        <v>286</v>
      </c>
      <c r="D63" s="63" t="s">
        <v>203</v>
      </c>
      <c r="E63" s="63"/>
      <c r="F63" s="63">
        <v>10</v>
      </c>
      <c r="G63" s="83">
        <f t="shared" si="3"/>
        <v>0</v>
      </c>
    </row>
    <row r="64" ht="16.5" spans="1:7">
      <c r="A64" s="31">
        <v>61</v>
      </c>
      <c r="B64" s="84"/>
      <c r="C64" s="50" t="s">
        <v>287</v>
      </c>
      <c r="D64" s="63" t="s">
        <v>103</v>
      </c>
      <c r="E64" s="63"/>
      <c r="F64" s="63">
        <v>120</v>
      </c>
      <c r="G64" s="83">
        <f t="shared" si="3"/>
        <v>0</v>
      </c>
    </row>
    <row r="65" ht="16.5" spans="1:7">
      <c r="A65" s="31">
        <v>62</v>
      </c>
      <c r="B65" s="84"/>
      <c r="C65" s="50" t="s">
        <v>288</v>
      </c>
      <c r="D65" s="63" t="s">
        <v>103</v>
      </c>
      <c r="E65" s="63"/>
      <c r="F65" s="63">
        <v>240</v>
      </c>
      <c r="G65" s="83">
        <f t="shared" si="3"/>
        <v>0</v>
      </c>
    </row>
    <row r="66" ht="16.5" spans="1:7">
      <c r="A66" s="31">
        <v>63</v>
      </c>
      <c r="B66" s="84"/>
      <c r="C66" s="50" t="s">
        <v>289</v>
      </c>
      <c r="D66" s="63" t="s">
        <v>45</v>
      </c>
      <c r="E66" s="63"/>
      <c r="F66" s="63">
        <f>5*3*6</f>
        <v>90</v>
      </c>
      <c r="G66" s="83">
        <f t="shared" si="3"/>
        <v>0</v>
      </c>
    </row>
    <row r="67" ht="16.5" spans="1:7">
      <c r="A67" s="31">
        <v>64</v>
      </c>
      <c r="B67" s="84"/>
      <c r="C67" s="50" t="s">
        <v>290</v>
      </c>
      <c r="D67" s="63" t="s">
        <v>203</v>
      </c>
      <c r="E67" s="63"/>
      <c r="F67" s="63">
        <v>2</v>
      </c>
      <c r="G67" s="83">
        <f t="shared" si="3"/>
        <v>0</v>
      </c>
    </row>
    <row r="68" ht="16.5" spans="1:7">
      <c r="A68" s="31">
        <v>65</v>
      </c>
      <c r="B68" s="84"/>
      <c r="C68" s="50" t="s">
        <v>291</v>
      </c>
      <c r="D68" s="63" t="s">
        <v>27</v>
      </c>
      <c r="E68" s="63"/>
      <c r="F68" s="63">
        <v>1</v>
      </c>
      <c r="G68" s="83">
        <f t="shared" si="3"/>
        <v>0</v>
      </c>
    </row>
    <row r="69" ht="16.5" spans="1:7">
      <c r="A69" s="81" t="s">
        <v>292</v>
      </c>
      <c r="B69" s="81"/>
      <c r="C69" s="81"/>
      <c r="D69" s="81"/>
      <c r="E69" s="81"/>
      <c r="F69" s="81"/>
      <c r="G69" s="81"/>
    </row>
    <row r="70" ht="16.5" spans="1:7">
      <c r="A70" s="78" t="s">
        <v>18</v>
      </c>
      <c r="B70" s="41" t="s">
        <v>19</v>
      </c>
      <c r="C70" s="41" t="s">
        <v>20</v>
      </c>
      <c r="D70" s="41" t="s">
        <v>21</v>
      </c>
      <c r="E70" s="42" t="s">
        <v>22</v>
      </c>
      <c r="F70" s="41" t="s">
        <v>23</v>
      </c>
      <c r="G70" s="41" t="s">
        <v>24</v>
      </c>
    </row>
    <row r="71" ht="16.5" spans="1:7">
      <c r="A71" s="31">
        <v>1</v>
      </c>
      <c r="B71" s="85" t="s">
        <v>292</v>
      </c>
      <c r="C71" s="50" t="s">
        <v>270</v>
      </c>
      <c r="D71" s="63" t="s">
        <v>140</v>
      </c>
      <c r="E71" s="63"/>
      <c r="F71" s="63">
        <v>280</v>
      </c>
      <c r="G71" s="83">
        <f t="shared" ref="G71:G79" si="4">F71*E71</f>
        <v>0</v>
      </c>
    </row>
    <row r="72" ht="16.5" spans="1:7">
      <c r="A72" s="31">
        <v>2</v>
      </c>
      <c r="B72" s="86"/>
      <c r="C72" s="50" t="s">
        <v>271</v>
      </c>
      <c r="D72" s="63" t="s">
        <v>272</v>
      </c>
      <c r="E72" s="63"/>
      <c r="F72" s="63">
        <v>280</v>
      </c>
      <c r="G72" s="83">
        <f t="shared" si="4"/>
        <v>0</v>
      </c>
    </row>
    <row r="73" ht="16.5" spans="1:7">
      <c r="A73" s="31">
        <v>3</v>
      </c>
      <c r="B73" s="86"/>
      <c r="C73" s="50" t="s">
        <v>273</v>
      </c>
      <c r="D73" s="63" t="s">
        <v>140</v>
      </c>
      <c r="E73" s="63"/>
      <c r="F73" s="63">
        <v>12</v>
      </c>
      <c r="G73" s="83">
        <f t="shared" si="4"/>
        <v>0</v>
      </c>
    </row>
    <row r="74" ht="16.5" spans="1:7">
      <c r="A74" s="31">
        <v>4</v>
      </c>
      <c r="B74" s="86"/>
      <c r="C74" s="50" t="s">
        <v>274</v>
      </c>
      <c r="D74" s="63" t="s">
        <v>140</v>
      </c>
      <c r="E74" s="63"/>
      <c r="F74" s="63">
        <v>12</v>
      </c>
      <c r="G74" s="83">
        <f t="shared" si="4"/>
        <v>0</v>
      </c>
    </row>
    <row r="75" ht="16.5" spans="1:7">
      <c r="A75" s="31">
        <v>5</v>
      </c>
      <c r="B75" s="86"/>
      <c r="C75" s="50" t="s">
        <v>275</v>
      </c>
      <c r="D75" s="63" t="s">
        <v>140</v>
      </c>
      <c r="E75" s="63"/>
      <c r="F75" s="63">
        <v>12</v>
      </c>
      <c r="G75" s="83">
        <f t="shared" si="4"/>
        <v>0</v>
      </c>
    </row>
    <row r="76" ht="16.5" spans="1:7">
      <c r="A76" s="31">
        <v>6</v>
      </c>
      <c r="B76" s="86"/>
      <c r="C76" s="50" t="s">
        <v>276</v>
      </c>
      <c r="D76" s="63" t="s">
        <v>140</v>
      </c>
      <c r="E76" s="63"/>
      <c r="F76" s="63">
        <v>12</v>
      </c>
      <c r="G76" s="83">
        <f t="shared" si="4"/>
        <v>0</v>
      </c>
    </row>
    <row r="77" ht="16.5" spans="1:7">
      <c r="A77" s="31">
        <v>7</v>
      </c>
      <c r="B77" s="87"/>
      <c r="C77" s="50" t="s">
        <v>277</v>
      </c>
      <c r="D77" s="63" t="s">
        <v>114</v>
      </c>
      <c r="E77" s="63"/>
      <c r="F77" s="63">
        <v>3000</v>
      </c>
      <c r="G77" s="83">
        <f t="shared" si="4"/>
        <v>0</v>
      </c>
    </row>
    <row r="78" ht="16.5" spans="1:7">
      <c r="A78" s="31">
        <v>8</v>
      </c>
      <c r="B78" s="88" t="s">
        <v>285</v>
      </c>
      <c r="C78" s="50" t="s">
        <v>290</v>
      </c>
      <c r="D78" s="63" t="s">
        <v>203</v>
      </c>
      <c r="E78" s="63"/>
      <c r="F78" s="63">
        <v>6</v>
      </c>
      <c r="G78" s="83">
        <f t="shared" si="4"/>
        <v>0</v>
      </c>
    </row>
    <row r="79" ht="16.5" spans="1:7">
      <c r="A79" s="31">
        <v>9</v>
      </c>
      <c r="B79" s="89"/>
      <c r="C79" s="50" t="s">
        <v>291</v>
      </c>
      <c r="D79" s="63" t="s">
        <v>27</v>
      </c>
      <c r="E79" s="63"/>
      <c r="F79" s="63">
        <v>1</v>
      </c>
      <c r="G79" s="83">
        <f t="shared" si="4"/>
        <v>0</v>
      </c>
    </row>
    <row r="80" ht="16.5" spans="1:7">
      <c r="A80" s="35" t="s">
        <v>293</v>
      </c>
      <c r="B80" s="90"/>
      <c r="C80" s="90"/>
      <c r="D80" s="90"/>
      <c r="E80" s="90"/>
      <c r="F80" s="90"/>
      <c r="G80" s="91"/>
    </row>
    <row r="81" ht="16.5" spans="1:7">
      <c r="A81" s="78" t="s">
        <v>18</v>
      </c>
      <c r="B81" s="41" t="s">
        <v>19</v>
      </c>
      <c r="C81" s="41" t="s">
        <v>20</v>
      </c>
      <c r="D81" s="41" t="s">
        <v>21</v>
      </c>
      <c r="E81" s="42" t="s">
        <v>22</v>
      </c>
      <c r="F81" s="41" t="s">
        <v>23</v>
      </c>
      <c r="G81" s="41" t="s">
        <v>24</v>
      </c>
    </row>
    <row r="82" ht="23" customHeight="1" spans="1:7">
      <c r="A82" s="31">
        <v>1</v>
      </c>
      <c r="B82" s="23" t="s">
        <v>66</v>
      </c>
      <c r="C82" s="50" t="s">
        <v>294</v>
      </c>
      <c r="D82" s="79" t="s">
        <v>27</v>
      </c>
      <c r="E82" s="92"/>
      <c r="F82" s="92">
        <v>200</v>
      </c>
      <c r="G82" s="57">
        <f>E82*F82</f>
        <v>0</v>
      </c>
    </row>
    <row r="83" ht="20" customHeight="1" spans="1:7">
      <c r="A83" s="31">
        <v>2</v>
      </c>
      <c r="B83" s="23" t="s">
        <v>69</v>
      </c>
      <c r="C83" s="50" t="s">
        <v>70</v>
      </c>
      <c r="D83" s="79" t="s">
        <v>27</v>
      </c>
      <c r="E83" s="92"/>
      <c r="F83" s="92">
        <v>10</v>
      </c>
      <c r="G83" s="57">
        <f>E83*F83</f>
        <v>0</v>
      </c>
    </row>
    <row r="84" ht="20" customHeight="1" spans="1:7">
      <c r="A84" s="31">
        <v>3</v>
      </c>
      <c r="B84" s="23" t="s">
        <v>295</v>
      </c>
      <c r="C84" s="50" t="s">
        <v>296</v>
      </c>
      <c r="D84" s="79" t="s">
        <v>27</v>
      </c>
      <c r="E84" s="92"/>
      <c r="F84" s="92">
        <v>2</v>
      </c>
      <c r="G84" s="57">
        <f>E84*F84</f>
        <v>0</v>
      </c>
    </row>
    <row r="85" ht="16.5" spans="1:7">
      <c r="A85" s="58" t="s">
        <v>24</v>
      </c>
      <c r="B85" s="59"/>
      <c r="C85" s="60"/>
      <c r="D85" s="93">
        <f>SUM(G4:G84)</f>
        <v>0</v>
      </c>
      <c r="E85" s="94"/>
      <c r="F85" s="94"/>
      <c r="G85" s="95"/>
    </row>
    <row r="86" ht="18" spans="1:7">
      <c r="A86" s="75" t="s">
        <v>72</v>
      </c>
      <c r="B86" s="76"/>
      <c r="C86" s="76"/>
      <c r="D86" s="76"/>
      <c r="E86" s="76"/>
      <c r="F86" s="76"/>
      <c r="G86" s="77"/>
    </row>
    <row r="87" ht="33" spans="1:7">
      <c r="A87" s="31">
        <v>1</v>
      </c>
      <c r="B87" s="32" t="s">
        <v>73</v>
      </c>
      <c r="C87" s="33" t="s">
        <v>74</v>
      </c>
      <c r="D87" s="34">
        <f>D85*0.1</f>
        <v>0</v>
      </c>
      <c r="E87" s="34"/>
      <c r="F87" s="34"/>
      <c r="G87" s="34"/>
    </row>
    <row r="88" ht="33" spans="1:7">
      <c r="A88" s="31">
        <v>2</v>
      </c>
      <c r="B88" s="32" t="s">
        <v>75</v>
      </c>
      <c r="C88" s="33">
        <v>0.06</v>
      </c>
      <c r="D88" s="34">
        <f>(D87+D85)*0.06</f>
        <v>0</v>
      </c>
      <c r="E88" s="34"/>
      <c r="F88" s="34"/>
      <c r="G88" s="34"/>
    </row>
    <row r="89" ht="31" customHeight="1" spans="1:7">
      <c r="A89" s="23" t="s">
        <v>251</v>
      </c>
      <c r="B89" s="23"/>
      <c r="C89" s="23"/>
      <c r="D89" s="34">
        <f>D88+D87+D85</f>
        <v>0</v>
      </c>
      <c r="E89" s="34"/>
      <c r="F89" s="34"/>
      <c r="G89" s="34"/>
    </row>
  </sheetData>
  <mergeCells count="20">
    <mergeCell ref="A1:G1"/>
    <mergeCell ref="A2:G2"/>
    <mergeCell ref="A69:G69"/>
    <mergeCell ref="A85:C85"/>
    <mergeCell ref="D85:G85"/>
    <mergeCell ref="D87:G87"/>
    <mergeCell ref="D88:G88"/>
    <mergeCell ref="A89:C89"/>
    <mergeCell ref="D89:G89"/>
    <mergeCell ref="B4:B10"/>
    <mergeCell ref="B11:B17"/>
    <mergeCell ref="B18:B24"/>
    <mergeCell ref="B25:B31"/>
    <mergeCell ref="B32:B39"/>
    <mergeCell ref="B40:B46"/>
    <mergeCell ref="B47:B54"/>
    <mergeCell ref="B55:B61"/>
    <mergeCell ref="B62:B68"/>
    <mergeCell ref="B71:B77"/>
    <mergeCell ref="B78:B79"/>
  </mergeCells>
  <pageMargins left="0.75" right="0.75" top="1" bottom="1" header="0.5" footer="0.5"/>
  <pageSetup paperSize="9" scale="73" fitToHeight="0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5"/>
  <sheetViews>
    <sheetView zoomScale="125" zoomScaleNormal="125" topLeftCell="A5" workbookViewId="0">
      <selection activeCell="K23" sqref="K23"/>
    </sheetView>
  </sheetViews>
  <sheetFormatPr defaultColWidth="9" defaultRowHeight="13.5" outlineLevelCol="6"/>
  <cols>
    <col min="1" max="1" width="6.83333333333333" customWidth="1"/>
    <col min="2" max="2" width="19.3333333333333" customWidth="1"/>
    <col min="3" max="3" width="36" customWidth="1"/>
    <col min="4" max="7" width="10.8333333333333" customWidth="1"/>
  </cols>
  <sheetData>
    <row r="1" ht="39" customHeight="1" spans="1:7">
      <c r="A1" s="61" t="s">
        <v>10</v>
      </c>
      <c r="B1" s="62"/>
      <c r="C1" s="62"/>
      <c r="D1" s="62"/>
      <c r="E1" s="62"/>
      <c r="F1" s="62"/>
      <c r="G1" s="62"/>
    </row>
    <row r="2" ht="18" spans="1:7">
      <c r="A2" s="3" t="s">
        <v>297</v>
      </c>
      <c r="B2" s="4"/>
      <c r="C2" s="4"/>
      <c r="D2" s="4"/>
      <c r="E2" s="4"/>
      <c r="F2" s="4"/>
      <c r="G2" s="5"/>
    </row>
    <row r="3" ht="16.5" spans="1:7">
      <c r="A3" s="6" t="s">
        <v>18</v>
      </c>
      <c r="B3" s="7" t="s">
        <v>19</v>
      </c>
      <c r="C3" s="7" t="s">
        <v>20</v>
      </c>
      <c r="D3" s="8" t="s">
        <v>21</v>
      </c>
      <c r="E3" s="9" t="s">
        <v>22</v>
      </c>
      <c r="F3" s="8" t="s">
        <v>23</v>
      </c>
      <c r="G3" s="8" t="s">
        <v>24</v>
      </c>
    </row>
    <row r="4" ht="16.5" spans="1:7">
      <c r="A4" s="10">
        <v>1</v>
      </c>
      <c r="B4" s="63" t="s">
        <v>298</v>
      </c>
      <c r="C4" s="12" t="s">
        <v>299</v>
      </c>
      <c r="D4" s="64" t="s">
        <v>27</v>
      </c>
      <c r="E4" s="65"/>
      <c r="F4" s="64">
        <v>1</v>
      </c>
      <c r="G4" s="66">
        <f>F4*E4</f>
        <v>0</v>
      </c>
    </row>
    <row r="5" ht="16.5" spans="1:7">
      <c r="A5" s="10">
        <v>2</v>
      </c>
      <c r="B5" s="63" t="s">
        <v>300</v>
      </c>
      <c r="C5" s="12" t="s">
        <v>301</v>
      </c>
      <c r="D5" s="67"/>
      <c r="E5" s="68"/>
      <c r="F5" s="67"/>
      <c r="G5" s="69"/>
    </row>
    <row r="6" ht="16.5" spans="1:7">
      <c r="A6" s="10">
        <v>3</v>
      </c>
      <c r="B6" s="63" t="s">
        <v>302</v>
      </c>
      <c r="C6" s="12" t="s">
        <v>303</v>
      </c>
      <c r="D6" s="67"/>
      <c r="E6" s="68"/>
      <c r="F6" s="67"/>
      <c r="G6" s="69"/>
    </row>
    <row r="7" ht="16.5" spans="1:7">
      <c r="A7" s="10">
        <v>4</v>
      </c>
      <c r="B7" s="63" t="s">
        <v>304</v>
      </c>
      <c r="C7" s="12" t="s">
        <v>305</v>
      </c>
      <c r="D7" s="67"/>
      <c r="E7" s="68"/>
      <c r="F7" s="67"/>
      <c r="G7" s="69"/>
    </row>
    <row r="8" ht="16.5" spans="1:7">
      <c r="A8" s="10">
        <v>5</v>
      </c>
      <c r="B8" s="70" t="s">
        <v>306</v>
      </c>
      <c r="C8" s="12" t="s">
        <v>307</v>
      </c>
      <c r="D8" s="71"/>
      <c r="E8" s="72"/>
      <c r="F8" s="71"/>
      <c r="G8" s="73"/>
    </row>
    <row r="9" ht="18" spans="1:7">
      <c r="A9" s="3" t="s">
        <v>297</v>
      </c>
      <c r="B9" s="4"/>
      <c r="C9" s="4"/>
      <c r="D9" s="4"/>
      <c r="E9" s="4"/>
      <c r="F9" s="4"/>
      <c r="G9" s="5"/>
    </row>
    <row r="10" ht="16.5" spans="1:7">
      <c r="A10" s="6" t="s">
        <v>18</v>
      </c>
      <c r="B10" s="7" t="s">
        <v>19</v>
      </c>
      <c r="C10" s="7" t="s">
        <v>20</v>
      </c>
      <c r="D10" s="8" t="s">
        <v>21</v>
      </c>
      <c r="E10" s="9" t="s">
        <v>22</v>
      </c>
      <c r="F10" s="8" t="s">
        <v>23</v>
      </c>
      <c r="G10" s="8" t="s">
        <v>24</v>
      </c>
    </row>
    <row r="11" ht="16.5" spans="1:7">
      <c r="A11" s="63">
        <v>1</v>
      </c>
      <c r="B11" s="63" t="s">
        <v>308</v>
      </c>
      <c r="C11" s="12" t="s">
        <v>309</v>
      </c>
      <c r="D11" s="63" t="s">
        <v>27</v>
      </c>
      <c r="E11" s="74"/>
      <c r="F11" s="63">
        <v>1</v>
      </c>
      <c r="G11" s="14">
        <f t="shared" ref="G11:G16" si="0">F11*E11</f>
        <v>0</v>
      </c>
    </row>
    <row r="12" ht="16.5" spans="1:7">
      <c r="A12" s="63">
        <v>2</v>
      </c>
      <c r="B12" s="63" t="s">
        <v>310</v>
      </c>
      <c r="C12" s="12" t="s">
        <v>311</v>
      </c>
      <c r="D12" s="63" t="s">
        <v>30</v>
      </c>
      <c r="E12" s="74"/>
      <c r="F12" s="63">
        <v>12</v>
      </c>
      <c r="G12" s="14">
        <f t="shared" si="0"/>
        <v>0</v>
      </c>
    </row>
    <row r="13" ht="16.5" spans="1:7">
      <c r="A13" s="63">
        <v>3</v>
      </c>
      <c r="B13" s="63" t="s">
        <v>312</v>
      </c>
      <c r="C13" s="12" t="s">
        <v>313</v>
      </c>
      <c r="D13" s="63" t="s">
        <v>30</v>
      </c>
      <c r="E13" s="74"/>
      <c r="F13" s="63">
        <v>12</v>
      </c>
      <c r="G13" s="14">
        <f t="shared" si="0"/>
        <v>0</v>
      </c>
    </row>
    <row r="14" ht="16.5" spans="1:7">
      <c r="A14" s="63">
        <v>4</v>
      </c>
      <c r="B14" s="63" t="s">
        <v>314</v>
      </c>
      <c r="C14" s="12" t="s">
        <v>315</v>
      </c>
      <c r="D14" s="63" t="s">
        <v>140</v>
      </c>
      <c r="E14" s="74"/>
      <c r="F14" s="63">
        <v>12</v>
      </c>
      <c r="G14" s="14">
        <f t="shared" si="0"/>
        <v>0</v>
      </c>
    </row>
    <row r="15" ht="16.5" spans="1:7">
      <c r="A15" s="63">
        <v>5</v>
      </c>
      <c r="B15" s="63" t="s">
        <v>316</v>
      </c>
      <c r="C15" s="12" t="s">
        <v>119</v>
      </c>
      <c r="D15" s="63" t="s">
        <v>103</v>
      </c>
      <c r="E15" s="74"/>
      <c r="F15" s="63">
        <v>12</v>
      </c>
      <c r="G15" s="14">
        <f t="shared" si="0"/>
        <v>0</v>
      </c>
    </row>
    <row r="16" ht="16.5" spans="1:7">
      <c r="A16" s="63">
        <v>6</v>
      </c>
      <c r="B16" s="63" t="s">
        <v>106</v>
      </c>
      <c r="C16" s="12" t="s">
        <v>107</v>
      </c>
      <c r="D16" s="63" t="s">
        <v>317</v>
      </c>
      <c r="E16" s="74"/>
      <c r="F16" s="63">
        <v>24</v>
      </c>
      <c r="G16" s="14">
        <f t="shared" si="0"/>
        <v>0</v>
      </c>
    </row>
    <row r="17" ht="18" spans="1:7">
      <c r="A17" s="75" t="s">
        <v>318</v>
      </c>
      <c r="B17" s="76"/>
      <c r="C17" s="76"/>
      <c r="D17" s="76"/>
      <c r="E17" s="76"/>
      <c r="F17" s="76"/>
      <c r="G17" s="77"/>
    </row>
    <row r="18" ht="16.5" spans="1:7">
      <c r="A18" s="78" t="s">
        <v>18</v>
      </c>
      <c r="B18" s="40" t="s">
        <v>19</v>
      </c>
      <c r="C18" s="40" t="s">
        <v>20</v>
      </c>
      <c r="D18" s="41" t="s">
        <v>21</v>
      </c>
      <c r="E18" s="42" t="s">
        <v>22</v>
      </c>
      <c r="F18" s="41" t="s">
        <v>23</v>
      </c>
      <c r="G18" s="41" t="s">
        <v>24</v>
      </c>
    </row>
    <row r="19" ht="16.5" spans="1:7">
      <c r="A19" s="31">
        <v>1</v>
      </c>
      <c r="B19" s="32" t="s">
        <v>66</v>
      </c>
      <c r="C19" s="50" t="s">
        <v>67</v>
      </c>
      <c r="D19" s="79" t="s">
        <v>68</v>
      </c>
      <c r="E19" s="80"/>
      <c r="F19" s="31">
        <v>40</v>
      </c>
      <c r="G19" s="57">
        <f>E19*F19</f>
        <v>0</v>
      </c>
    </row>
    <row r="20" ht="16.5" spans="1:7">
      <c r="A20" s="31">
        <v>2</v>
      </c>
      <c r="B20" s="32" t="s">
        <v>69</v>
      </c>
      <c r="C20" s="50" t="s">
        <v>70</v>
      </c>
      <c r="D20" s="79" t="s">
        <v>71</v>
      </c>
      <c r="E20" s="80"/>
      <c r="F20" s="31">
        <v>1</v>
      </c>
      <c r="G20" s="57">
        <f>E20*F20</f>
        <v>0</v>
      </c>
    </row>
    <row r="21" ht="16.5" spans="1:7">
      <c r="A21" s="23" t="s">
        <v>24</v>
      </c>
      <c r="B21" s="23"/>
      <c r="C21" s="23"/>
      <c r="D21" s="24">
        <f>SUM(G4:G20)</f>
        <v>0</v>
      </c>
      <c r="E21" s="25"/>
      <c r="F21" s="25"/>
      <c r="G21" s="26"/>
    </row>
    <row r="22" ht="18" spans="1:7">
      <c r="A22" s="75" t="s">
        <v>72</v>
      </c>
      <c r="B22" s="76"/>
      <c r="C22" s="76"/>
      <c r="D22" s="76"/>
      <c r="E22" s="76"/>
      <c r="F22" s="76"/>
      <c r="G22" s="77"/>
    </row>
    <row r="23" ht="40" customHeight="1" spans="1:7">
      <c r="A23" s="31">
        <v>1</v>
      </c>
      <c r="B23" s="32" t="s">
        <v>73</v>
      </c>
      <c r="C23" s="33" t="s">
        <v>74</v>
      </c>
      <c r="D23" s="34">
        <f>D21*0.1</f>
        <v>0</v>
      </c>
      <c r="E23" s="34"/>
      <c r="F23" s="34"/>
      <c r="G23" s="34"/>
    </row>
    <row r="24" ht="40" customHeight="1" spans="1:7">
      <c r="A24" s="31">
        <v>2</v>
      </c>
      <c r="B24" s="32" t="s">
        <v>75</v>
      </c>
      <c r="C24" s="33">
        <v>0.06</v>
      </c>
      <c r="D24" s="34">
        <f>(D23+D21)*0.06</f>
        <v>0</v>
      </c>
      <c r="E24" s="34"/>
      <c r="F24" s="34"/>
      <c r="G24" s="34"/>
    </row>
    <row r="25" ht="40" customHeight="1" spans="1:7">
      <c r="A25" s="23" t="s">
        <v>251</v>
      </c>
      <c r="B25" s="23"/>
      <c r="C25" s="23"/>
      <c r="D25" s="34">
        <f>D24+D23+D21</f>
        <v>0</v>
      </c>
      <c r="E25" s="34"/>
      <c r="F25" s="34"/>
      <c r="G25" s="34"/>
    </row>
  </sheetData>
  <mergeCells count="13">
    <mergeCell ref="A1:G1"/>
    <mergeCell ref="A2:G2"/>
    <mergeCell ref="A9:G9"/>
    <mergeCell ref="A21:C21"/>
    <mergeCell ref="D21:G21"/>
    <mergeCell ref="D23:G23"/>
    <mergeCell ref="D24:G24"/>
    <mergeCell ref="A25:C25"/>
    <mergeCell ref="D25:G25"/>
    <mergeCell ref="D4:D8"/>
    <mergeCell ref="E4:E8"/>
    <mergeCell ref="F4:F8"/>
    <mergeCell ref="G4:G8"/>
  </mergeCells>
  <pageMargins left="0.7" right="0.7" top="0.75" bottom="0.75" header="0.3" footer="0.3"/>
  <pageSetup paperSize="9" scale="61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4"/>
  <sheetViews>
    <sheetView zoomScale="160" zoomScaleNormal="160" workbookViewId="0">
      <selection activeCell="D10" sqref="D10:G10"/>
    </sheetView>
  </sheetViews>
  <sheetFormatPr defaultColWidth="9" defaultRowHeight="13.5" outlineLevelCol="6"/>
  <cols>
    <col min="1" max="1" width="6.83333333333333" customWidth="1"/>
    <col min="2" max="2" width="19.3333333333333" customWidth="1"/>
    <col min="3" max="3" width="40.8333333333333" customWidth="1"/>
    <col min="4" max="7" width="10.8333333333333" customWidth="1"/>
  </cols>
  <sheetData>
    <row r="1" ht="22.5" spans="1:7">
      <c r="A1" s="1" t="s">
        <v>319</v>
      </c>
      <c r="B1" s="2"/>
      <c r="C1" s="2"/>
      <c r="D1" s="2"/>
      <c r="E1" s="2"/>
      <c r="F1" s="2"/>
      <c r="G1" s="2"/>
    </row>
    <row r="2" ht="21" spans="1:7">
      <c r="A2" s="35" t="s">
        <v>320</v>
      </c>
      <c r="B2" s="36"/>
      <c r="C2" s="37"/>
      <c r="D2" s="37"/>
      <c r="E2" s="37"/>
      <c r="F2" s="37"/>
      <c r="G2" s="38"/>
    </row>
    <row r="3" ht="16.5" spans="1:7">
      <c r="A3" s="39" t="s">
        <v>18</v>
      </c>
      <c r="B3" s="40" t="s">
        <v>19</v>
      </c>
      <c r="C3" s="40" t="s">
        <v>20</v>
      </c>
      <c r="D3" s="41" t="s">
        <v>21</v>
      </c>
      <c r="E3" s="42" t="s">
        <v>22</v>
      </c>
      <c r="F3" s="41" t="s">
        <v>23</v>
      </c>
      <c r="G3" s="41" t="s">
        <v>24</v>
      </c>
    </row>
    <row r="4" ht="16.5" spans="1:7">
      <c r="A4" s="31">
        <v>1</v>
      </c>
      <c r="B4" s="43" t="s">
        <v>321</v>
      </c>
      <c r="C4" s="44" t="s">
        <v>322</v>
      </c>
      <c r="D4" s="45" t="s">
        <v>30</v>
      </c>
      <c r="E4" s="46"/>
      <c r="F4" s="47">
        <v>1800</v>
      </c>
      <c r="G4" s="48">
        <f t="shared" ref="G4:G9" si="0">E4*F4</f>
        <v>0</v>
      </c>
    </row>
    <row r="5" ht="16.5" spans="1:7">
      <c r="A5" s="31">
        <v>2</v>
      </c>
      <c r="B5" s="49" t="s">
        <v>323</v>
      </c>
      <c r="C5" s="50" t="s">
        <v>324</v>
      </c>
      <c r="D5" s="45" t="s">
        <v>27</v>
      </c>
      <c r="E5" s="51"/>
      <c r="F5" s="47">
        <v>1800</v>
      </c>
      <c r="G5" s="48">
        <f t="shared" si="0"/>
        <v>0</v>
      </c>
    </row>
    <row r="6" ht="16.5" spans="1:7">
      <c r="A6" s="31">
        <v>3</v>
      </c>
      <c r="B6" s="52" t="s">
        <v>325</v>
      </c>
      <c r="C6" s="44" t="s">
        <v>326</v>
      </c>
      <c r="D6" s="45" t="s">
        <v>30</v>
      </c>
      <c r="E6" s="46"/>
      <c r="F6" s="47">
        <v>1800</v>
      </c>
      <c r="G6" s="48">
        <f t="shared" si="0"/>
        <v>0</v>
      </c>
    </row>
    <row r="7" ht="16.5" spans="1:7">
      <c r="A7" s="31">
        <v>4</v>
      </c>
      <c r="B7" s="52" t="s">
        <v>327</v>
      </c>
      <c r="C7" s="53" t="s">
        <v>328</v>
      </c>
      <c r="D7" s="54" t="s">
        <v>116</v>
      </c>
      <c r="E7" s="55"/>
      <c r="F7" s="47">
        <v>310</v>
      </c>
      <c r="G7" s="48">
        <f t="shared" si="0"/>
        <v>0</v>
      </c>
    </row>
    <row r="8" ht="16.5" spans="1:7">
      <c r="A8" s="31">
        <v>5</v>
      </c>
      <c r="B8" s="43" t="s">
        <v>329</v>
      </c>
      <c r="C8" s="44" t="s">
        <v>330</v>
      </c>
      <c r="D8" s="54" t="s">
        <v>331</v>
      </c>
      <c r="E8" s="55"/>
      <c r="F8" s="47">
        <v>720</v>
      </c>
      <c r="G8" s="48">
        <f t="shared" si="0"/>
        <v>0</v>
      </c>
    </row>
    <row r="9" ht="16.5" spans="1:7">
      <c r="A9" s="31">
        <v>6</v>
      </c>
      <c r="B9" s="43" t="s">
        <v>332</v>
      </c>
      <c r="C9" s="44" t="s">
        <v>333</v>
      </c>
      <c r="D9" s="45" t="s">
        <v>103</v>
      </c>
      <c r="E9" s="55"/>
      <c r="F9" s="56">
        <v>20</v>
      </c>
      <c r="G9" s="57">
        <f t="shared" si="0"/>
        <v>0</v>
      </c>
    </row>
    <row r="10" ht="16.5" spans="1:7">
      <c r="A10" s="58" t="s">
        <v>24</v>
      </c>
      <c r="B10" s="59"/>
      <c r="C10" s="60"/>
      <c r="D10" s="24">
        <f>SUM(G4:G9)</f>
        <v>0</v>
      </c>
      <c r="E10" s="25"/>
      <c r="F10" s="25"/>
      <c r="G10" s="26"/>
    </row>
    <row r="11" ht="18" spans="1:7">
      <c r="A11" s="27" t="s">
        <v>72</v>
      </c>
      <c r="B11" s="27"/>
      <c r="C11" s="27"/>
      <c r="D11" s="28"/>
      <c r="E11" s="29"/>
      <c r="F11" s="29"/>
      <c r="G11" s="30"/>
    </row>
    <row r="12" ht="40" customHeight="1" spans="1:7">
      <c r="A12" s="31">
        <v>1</v>
      </c>
      <c r="B12" s="32" t="s">
        <v>73</v>
      </c>
      <c r="C12" s="33" t="s">
        <v>74</v>
      </c>
      <c r="D12" s="34">
        <f>D10*0.1</f>
        <v>0</v>
      </c>
      <c r="E12" s="34"/>
      <c r="F12" s="34"/>
      <c r="G12" s="34"/>
    </row>
    <row r="13" ht="40" customHeight="1" spans="1:7">
      <c r="A13" s="31">
        <v>2</v>
      </c>
      <c r="B13" s="32" t="s">
        <v>75</v>
      </c>
      <c r="C13" s="33">
        <v>0.06</v>
      </c>
      <c r="D13" s="34">
        <f>(D12+D10)*0.06</f>
        <v>0</v>
      </c>
      <c r="E13" s="34"/>
      <c r="F13" s="34"/>
      <c r="G13" s="34"/>
    </row>
    <row r="14" ht="40" customHeight="1" spans="1:7">
      <c r="A14" s="23" t="s">
        <v>251</v>
      </c>
      <c r="B14" s="23"/>
      <c r="C14" s="23"/>
      <c r="D14" s="34">
        <f>D13+D12+D10</f>
        <v>0</v>
      </c>
      <c r="E14" s="34"/>
      <c r="F14" s="34"/>
      <c r="G14" s="34"/>
    </row>
  </sheetData>
  <mergeCells count="8">
    <mergeCell ref="A1:G1"/>
    <mergeCell ref="A10:C10"/>
    <mergeCell ref="D10:G10"/>
    <mergeCell ref="D11:G11"/>
    <mergeCell ref="D12:G12"/>
    <mergeCell ref="D13:G13"/>
    <mergeCell ref="A14:C14"/>
    <mergeCell ref="D14:G14"/>
  </mergeCells>
  <pageMargins left="0.7" right="0.7" top="0.75" bottom="0.75" header="0.3" footer="0.3"/>
  <pageSetup paperSize="9" scale="61" fitToHeight="0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8"/>
  <sheetViews>
    <sheetView zoomScale="130" zoomScaleNormal="130" workbookViewId="0">
      <selection activeCell="C23" sqref="C23"/>
    </sheetView>
  </sheetViews>
  <sheetFormatPr defaultColWidth="9" defaultRowHeight="13.5" outlineLevelCol="6"/>
  <cols>
    <col min="1" max="1" width="6.83333333333333" customWidth="1"/>
    <col min="2" max="2" width="19.3333333333333" customWidth="1"/>
    <col min="3" max="3" width="40.8333333333333" customWidth="1"/>
    <col min="4" max="4" width="10.8333333333333" customWidth="1"/>
    <col min="5" max="5" width="10.5666666666667" customWidth="1"/>
    <col min="6" max="7" width="10.8333333333333" customWidth="1"/>
  </cols>
  <sheetData>
    <row r="1" ht="36.75" customHeight="1" spans="1:7">
      <c r="A1" s="1" t="s">
        <v>334</v>
      </c>
      <c r="B1" s="2"/>
      <c r="C1" s="2"/>
      <c r="D1" s="2"/>
      <c r="E1" s="2"/>
      <c r="F1" s="2"/>
      <c r="G1" s="2"/>
    </row>
    <row r="2" ht="18" spans="1:7">
      <c r="A2" s="3" t="s">
        <v>335</v>
      </c>
      <c r="B2" s="4"/>
      <c r="C2" s="4"/>
      <c r="D2" s="4"/>
      <c r="E2" s="4"/>
      <c r="F2" s="4"/>
      <c r="G2" s="5"/>
    </row>
    <row r="3" ht="16.5" spans="1:7">
      <c r="A3" s="6" t="s">
        <v>18</v>
      </c>
      <c r="B3" s="7" t="s">
        <v>19</v>
      </c>
      <c r="C3" s="7" t="s">
        <v>20</v>
      </c>
      <c r="D3" s="8" t="s">
        <v>21</v>
      </c>
      <c r="E3" s="9" t="s">
        <v>22</v>
      </c>
      <c r="F3" s="8" t="s">
        <v>23</v>
      </c>
      <c r="G3" s="8" t="s">
        <v>24</v>
      </c>
    </row>
    <row r="4" ht="16.5" spans="1:7">
      <c r="A4" s="10">
        <v>1</v>
      </c>
      <c r="B4" s="11" t="s">
        <v>336</v>
      </c>
      <c r="C4" s="12" t="s">
        <v>337</v>
      </c>
      <c r="D4" s="10" t="s">
        <v>338</v>
      </c>
      <c r="E4" s="13"/>
      <c r="F4" s="13">
        <v>5</v>
      </c>
      <c r="G4" s="14">
        <f>F4*E4</f>
        <v>0</v>
      </c>
    </row>
    <row r="5" ht="16.5" spans="1:7">
      <c r="A5" s="10">
        <v>2</v>
      </c>
      <c r="B5" s="11" t="s">
        <v>339</v>
      </c>
      <c r="C5" s="12" t="s">
        <v>340</v>
      </c>
      <c r="D5" s="10" t="s">
        <v>338</v>
      </c>
      <c r="E5" s="13"/>
      <c r="F5" s="13">
        <v>5</v>
      </c>
      <c r="G5" s="14">
        <f t="shared" ref="G5:G9" si="0">F5*E5</f>
        <v>0</v>
      </c>
    </row>
    <row r="6" ht="16.5" spans="1:7">
      <c r="A6" s="10">
        <v>3</v>
      </c>
      <c r="B6" s="11" t="s">
        <v>341</v>
      </c>
      <c r="C6" s="12" t="s">
        <v>342</v>
      </c>
      <c r="D6" s="10" t="s">
        <v>338</v>
      </c>
      <c r="E6" s="13"/>
      <c r="F6" s="13">
        <v>10</v>
      </c>
      <c r="G6" s="14">
        <f t="shared" si="0"/>
        <v>0</v>
      </c>
    </row>
    <row r="7" ht="16.5" spans="1:7">
      <c r="A7" s="10">
        <v>4</v>
      </c>
      <c r="B7" s="11" t="s">
        <v>343</v>
      </c>
      <c r="C7" s="12" t="s">
        <v>342</v>
      </c>
      <c r="D7" s="10" t="s">
        <v>338</v>
      </c>
      <c r="E7" s="13"/>
      <c r="F7" s="13">
        <v>10</v>
      </c>
      <c r="G7" s="14">
        <f t="shared" si="0"/>
        <v>0</v>
      </c>
    </row>
    <row r="8" ht="16.5" spans="1:7">
      <c r="A8" s="10">
        <v>5</v>
      </c>
      <c r="B8" s="11" t="s">
        <v>344</v>
      </c>
      <c r="C8" s="12" t="s">
        <v>345</v>
      </c>
      <c r="D8" s="15" t="s">
        <v>27</v>
      </c>
      <c r="E8" s="13"/>
      <c r="F8" s="13">
        <v>1</v>
      </c>
      <c r="G8" s="16">
        <f t="shared" si="0"/>
        <v>0</v>
      </c>
    </row>
    <row r="9" ht="16.5" spans="1:7">
      <c r="A9" s="10">
        <v>6</v>
      </c>
      <c r="B9" s="11" t="s">
        <v>346</v>
      </c>
      <c r="C9" s="12" t="s">
        <v>347</v>
      </c>
      <c r="D9" s="17" t="s">
        <v>27</v>
      </c>
      <c r="E9" s="18"/>
      <c r="F9" s="18">
        <v>1</v>
      </c>
      <c r="G9" s="19">
        <f t="shared" si="0"/>
        <v>0</v>
      </c>
    </row>
    <row r="10" ht="18" spans="1:7">
      <c r="A10" s="3" t="s">
        <v>348</v>
      </c>
      <c r="B10" s="4"/>
      <c r="C10" s="4"/>
      <c r="D10" s="4"/>
      <c r="E10" s="4"/>
      <c r="F10" s="4"/>
      <c r="G10" s="5"/>
    </row>
    <row r="11" ht="16.5" spans="1:7">
      <c r="A11" s="6" t="s">
        <v>18</v>
      </c>
      <c r="B11" s="7" t="s">
        <v>19</v>
      </c>
      <c r="C11" s="7" t="s">
        <v>20</v>
      </c>
      <c r="D11" s="8" t="s">
        <v>21</v>
      </c>
      <c r="E11" s="9" t="s">
        <v>22</v>
      </c>
      <c r="F11" s="8" t="s">
        <v>23</v>
      </c>
      <c r="G11" s="8" t="s">
        <v>24</v>
      </c>
    </row>
    <row r="12" ht="16.5" spans="1:7">
      <c r="A12" s="10">
        <v>1</v>
      </c>
      <c r="B12" s="11" t="s">
        <v>349</v>
      </c>
      <c r="C12" s="12" t="s">
        <v>350</v>
      </c>
      <c r="D12" s="20" t="s">
        <v>27</v>
      </c>
      <c r="E12" s="21"/>
      <c r="F12" s="21">
        <v>1</v>
      </c>
      <c r="G12" s="22">
        <f>F12*E12</f>
        <v>0</v>
      </c>
    </row>
    <row r="13" ht="16.5" spans="1:7">
      <c r="A13" s="10">
        <v>2</v>
      </c>
      <c r="B13" s="11" t="s">
        <v>351</v>
      </c>
      <c r="C13" s="12" t="s">
        <v>352</v>
      </c>
      <c r="D13" s="20" t="s">
        <v>27</v>
      </c>
      <c r="E13" s="21"/>
      <c r="F13" s="21">
        <v>1</v>
      </c>
      <c r="G13" s="22">
        <f t="shared" ref="G13:G23" si="1">F13*E13</f>
        <v>0</v>
      </c>
    </row>
    <row r="14" ht="16.5" spans="1:7">
      <c r="A14" s="10">
        <v>3</v>
      </c>
      <c r="B14" s="11" t="s">
        <v>353</v>
      </c>
      <c r="C14" s="12" t="s">
        <v>354</v>
      </c>
      <c r="D14" s="20" t="s">
        <v>27</v>
      </c>
      <c r="E14" s="21"/>
      <c r="F14" s="21">
        <v>1</v>
      </c>
      <c r="G14" s="22">
        <f t="shared" si="1"/>
        <v>0</v>
      </c>
    </row>
    <row r="15" ht="16.5" spans="1:7">
      <c r="A15" s="10">
        <v>4</v>
      </c>
      <c r="B15" s="11" t="s">
        <v>355</v>
      </c>
      <c r="C15" s="12" t="s">
        <v>356</v>
      </c>
      <c r="D15" s="20" t="s">
        <v>27</v>
      </c>
      <c r="E15" s="21"/>
      <c r="F15" s="21">
        <v>1</v>
      </c>
      <c r="G15" s="22">
        <f t="shared" si="1"/>
        <v>0</v>
      </c>
    </row>
    <row r="16" ht="16.5" spans="1:7">
      <c r="A16" s="10">
        <v>5</v>
      </c>
      <c r="B16" s="11" t="s">
        <v>357</v>
      </c>
      <c r="C16" s="12" t="s">
        <v>358</v>
      </c>
      <c r="D16" s="20" t="s">
        <v>27</v>
      </c>
      <c r="E16" s="21"/>
      <c r="F16" s="21">
        <v>1</v>
      </c>
      <c r="G16" s="22">
        <f t="shared" si="1"/>
        <v>0</v>
      </c>
    </row>
    <row r="17" ht="16.5" spans="1:7">
      <c r="A17" s="10">
        <v>6</v>
      </c>
      <c r="B17" s="11" t="s">
        <v>359</v>
      </c>
      <c r="C17" s="12" t="s">
        <v>360</v>
      </c>
      <c r="D17" s="20" t="s">
        <v>27</v>
      </c>
      <c r="E17" s="21"/>
      <c r="F17" s="21">
        <v>1</v>
      </c>
      <c r="G17" s="22">
        <f t="shared" si="1"/>
        <v>0</v>
      </c>
    </row>
    <row r="18" ht="16.5" spans="1:7">
      <c r="A18" s="10">
        <v>7</v>
      </c>
      <c r="B18" s="11" t="s">
        <v>361</v>
      </c>
      <c r="C18" s="12" t="s">
        <v>362</v>
      </c>
      <c r="D18" s="20" t="s">
        <v>27</v>
      </c>
      <c r="E18" s="21"/>
      <c r="F18" s="21">
        <v>1</v>
      </c>
      <c r="G18" s="22">
        <f t="shared" si="1"/>
        <v>0</v>
      </c>
    </row>
    <row r="19" ht="16.5" spans="1:7">
      <c r="A19" s="10">
        <v>8</v>
      </c>
      <c r="B19" s="11" t="s">
        <v>363</v>
      </c>
      <c r="C19" s="12" t="s">
        <v>364</v>
      </c>
      <c r="D19" s="20" t="s">
        <v>27</v>
      </c>
      <c r="E19" s="21"/>
      <c r="F19" s="21">
        <v>1</v>
      </c>
      <c r="G19" s="22">
        <f t="shared" si="1"/>
        <v>0</v>
      </c>
    </row>
    <row r="20" ht="16.5" spans="1:7">
      <c r="A20" s="10">
        <v>9</v>
      </c>
      <c r="B20" s="11" t="s">
        <v>365</v>
      </c>
      <c r="C20" s="12" t="s">
        <v>366</v>
      </c>
      <c r="D20" s="20" t="s">
        <v>27</v>
      </c>
      <c r="E20" s="21"/>
      <c r="F20" s="21">
        <v>1</v>
      </c>
      <c r="G20" s="22">
        <f t="shared" si="1"/>
        <v>0</v>
      </c>
    </row>
    <row r="21" ht="16.5" spans="1:7">
      <c r="A21" s="10">
        <v>10</v>
      </c>
      <c r="B21" s="11" t="s">
        <v>367</v>
      </c>
      <c r="C21" s="12" t="s">
        <v>368</v>
      </c>
      <c r="D21" s="20" t="s">
        <v>27</v>
      </c>
      <c r="E21" s="21"/>
      <c r="F21" s="21">
        <v>1</v>
      </c>
      <c r="G21" s="22">
        <f t="shared" si="1"/>
        <v>0</v>
      </c>
    </row>
    <row r="22" ht="16.5" spans="1:7">
      <c r="A22" s="10">
        <v>11</v>
      </c>
      <c r="B22" s="11" t="s">
        <v>369</v>
      </c>
      <c r="C22" s="12" t="s">
        <v>370</v>
      </c>
      <c r="D22" s="20" t="s">
        <v>27</v>
      </c>
      <c r="E22" s="21"/>
      <c r="F22" s="21">
        <v>1</v>
      </c>
      <c r="G22" s="22">
        <f t="shared" si="1"/>
        <v>0</v>
      </c>
    </row>
    <row r="23" ht="16.5" spans="1:7">
      <c r="A23" s="10">
        <v>12</v>
      </c>
      <c r="B23" s="11" t="s">
        <v>371</v>
      </c>
      <c r="C23" s="12" t="s">
        <v>372</v>
      </c>
      <c r="D23" s="20" t="s">
        <v>27</v>
      </c>
      <c r="E23" s="21"/>
      <c r="F23" s="21">
        <v>1</v>
      </c>
      <c r="G23" s="22">
        <f t="shared" si="1"/>
        <v>0</v>
      </c>
    </row>
    <row r="24" ht="16.5" spans="1:7">
      <c r="A24" s="23" t="s">
        <v>24</v>
      </c>
      <c r="B24" s="23"/>
      <c r="C24" s="23"/>
      <c r="D24" s="24">
        <f>SUM(G4:G23)</f>
        <v>0</v>
      </c>
      <c r="E24" s="25"/>
      <c r="F24" s="25"/>
      <c r="G24" s="26"/>
    </row>
    <row r="25" ht="18" spans="1:7">
      <c r="A25" s="27" t="s">
        <v>72</v>
      </c>
      <c r="B25" s="27"/>
      <c r="C25" s="27"/>
      <c r="D25" s="28"/>
      <c r="E25" s="29"/>
      <c r="F25" s="29"/>
      <c r="G25" s="30"/>
    </row>
    <row r="26" ht="40" customHeight="1" spans="1:7">
      <c r="A26" s="31">
        <v>1</v>
      </c>
      <c r="B26" s="32" t="s">
        <v>73</v>
      </c>
      <c r="C26" s="33" t="s">
        <v>74</v>
      </c>
      <c r="D26" s="34">
        <f>D24*0.1</f>
        <v>0</v>
      </c>
      <c r="E26" s="34"/>
      <c r="F26" s="34"/>
      <c r="G26" s="34"/>
    </row>
    <row r="27" ht="40" customHeight="1" spans="1:7">
      <c r="A27" s="31">
        <v>2</v>
      </c>
      <c r="B27" s="32" t="s">
        <v>75</v>
      </c>
      <c r="C27" s="33">
        <v>0.06</v>
      </c>
      <c r="D27" s="34">
        <f>(D26+D24)*0.06</f>
        <v>0</v>
      </c>
      <c r="E27" s="34"/>
      <c r="F27" s="34"/>
      <c r="G27" s="34"/>
    </row>
    <row r="28" ht="40" customHeight="1" spans="1:7">
      <c r="A28" s="23" t="s">
        <v>251</v>
      </c>
      <c r="B28" s="23"/>
      <c r="C28" s="23"/>
      <c r="D28" s="34">
        <f>D27+D26+D24</f>
        <v>0</v>
      </c>
      <c r="E28" s="34"/>
      <c r="F28" s="34"/>
      <c r="G28" s="34"/>
    </row>
  </sheetData>
  <mergeCells count="10">
    <mergeCell ref="A1:G1"/>
    <mergeCell ref="A2:G2"/>
    <mergeCell ref="A10:G10"/>
    <mergeCell ref="A24:C24"/>
    <mergeCell ref="D24:G24"/>
    <mergeCell ref="D25:G25"/>
    <mergeCell ref="D26:G26"/>
    <mergeCell ref="D27:G27"/>
    <mergeCell ref="A28:C28"/>
    <mergeCell ref="D28:G28"/>
  </mergeCells>
  <pageMargins left="0.7" right="0.7" top="0.75" bottom="0.75" header="0.3" footer="0.3"/>
  <pageSetup paperSize="9" scale="61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汇总</vt:lpstr>
      <vt:lpstr>氛围布置</vt:lpstr>
      <vt:lpstr>开幕式</vt:lpstr>
      <vt:lpstr>闭幕式 </vt:lpstr>
      <vt:lpstr>赛场布置</vt:lpstr>
      <vt:lpstr>展览展示</vt:lpstr>
      <vt:lpstr>竞赛用品</vt:lpstr>
      <vt:lpstr>赛务服务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Salahei</dc:creator>
  <cp:lastModifiedBy>潜龙在渊</cp:lastModifiedBy>
  <dcterms:created xsi:type="dcterms:W3CDTF">2023-05-12T11:15:00Z</dcterms:created>
  <dcterms:modified xsi:type="dcterms:W3CDTF">2024-03-25T09:43:11Z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73D86FA4662E441DB8EF5B0BD358D37A_13</vt:lpwstr>
  </property>
  <property fmtid="{D5CDD505-2E9C-101B-9397-08002B2CF9AE}" pid="3" name="KSOProductBuildVer">
    <vt:lpwstr>2052-12.1.0.16388</vt:lpwstr>
  </property>
</Properties>
</file>